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0地方創生\12原油価格高騰対策\R5\事業要項(R5)\"/>
    </mc:Choice>
  </mc:AlternateContent>
  <bookViews>
    <workbookView xWindow="3150" yWindow="3150" windowWidth="21570" windowHeight="11370"/>
  </bookViews>
  <sheets>
    <sheet name="電気料金" sheetId="1" r:id="rId1"/>
    <sheet name="燃料費" sheetId="5" r:id="rId2"/>
    <sheet name="食糧費" sheetId="6" r:id="rId3"/>
    <sheet name="ガソリン" sheetId="4" state="hidden" r:id="rId4"/>
  </sheets>
  <definedNames>
    <definedName name="_xlnm.Print_Area" localSheetId="2">食糧費!$A$1:$D$36</definedName>
    <definedName name="_xlnm.Print_Area" localSheetId="0">電気料金!$A$1:$D$36</definedName>
    <definedName name="_xlnm.Print_Area" localSheetId="1">燃料費!$A$1:$E$36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6" l="1"/>
  <c r="B17" i="6"/>
  <c r="C34" i="5"/>
  <c r="C36" i="5" s="1"/>
  <c r="C17" i="5"/>
  <c r="B36" i="1"/>
  <c r="B34" i="1"/>
  <c r="B17" i="1"/>
  <c r="B36" i="6" l="1"/>
  <c r="G44" i="4"/>
  <c r="G45" i="4" s="1"/>
  <c r="G47" i="4" s="1"/>
  <c r="G49" i="4" s="1"/>
  <c r="G43" i="4"/>
  <c r="D44" i="4" l="1"/>
  <c r="D43" i="4"/>
  <c r="D45" i="4"/>
  <c r="D47" i="4" s="1"/>
  <c r="D49" i="4" s="1"/>
  <c r="K37" i="4" l="1"/>
  <c r="K18" i="4" l="1"/>
  <c r="F41" i="4"/>
  <c r="F37" i="4" l="1"/>
  <c r="G36" i="4"/>
  <c r="G35" i="4"/>
  <c r="G34" i="4"/>
  <c r="G33" i="4"/>
  <c r="G32" i="4"/>
  <c r="G31" i="4"/>
  <c r="G30" i="4"/>
  <c r="G29" i="4"/>
  <c r="H29" i="4" s="1"/>
  <c r="I29" i="4" s="1"/>
  <c r="J29" i="4" s="1"/>
  <c r="C29" i="4" s="1"/>
  <c r="G28" i="4"/>
  <c r="H28" i="4" s="1"/>
  <c r="I28" i="4" s="1"/>
  <c r="J28" i="4" s="1"/>
  <c r="C28" i="4" s="1"/>
  <c r="G27" i="4"/>
  <c r="H27" i="4" s="1"/>
  <c r="I27" i="4" s="1"/>
  <c r="J27" i="4" s="1"/>
  <c r="C27" i="4" s="1"/>
  <c r="G26" i="4"/>
  <c r="H26" i="4" s="1"/>
  <c r="I26" i="4" s="1"/>
  <c r="J26" i="4" s="1"/>
  <c r="C26" i="4" s="1"/>
  <c r="G25" i="4"/>
  <c r="H25" i="4" s="1"/>
  <c r="I25" i="4" s="1"/>
  <c r="D18" i="4"/>
  <c r="G40" i="4"/>
  <c r="G41" i="4" s="1"/>
  <c r="D37" i="4"/>
  <c r="F18" i="4"/>
  <c r="G17" i="4"/>
  <c r="H17" i="4" s="1"/>
  <c r="I17" i="4" s="1"/>
  <c r="J17" i="4" s="1"/>
  <c r="C17" i="4" s="1"/>
  <c r="G16" i="4"/>
  <c r="H16" i="4" s="1"/>
  <c r="I16" i="4" s="1"/>
  <c r="J16" i="4" s="1"/>
  <c r="C16" i="4" s="1"/>
  <c r="G15" i="4"/>
  <c r="H15" i="4" s="1"/>
  <c r="I15" i="4" s="1"/>
  <c r="J15" i="4" s="1"/>
  <c r="C15" i="4" s="1"/>
  <c r="G14" i="4"/>
  <c r="H14" i="4" s="1"/>
  <c r="I14" i="4" s="1"/>
  <c r="J14" i="4" s="1"/>
  <c r="C14" i="4" s="1"/>
  <c r="G13" i="4"/>
  <c r="H13" i="4" s="1"/>
  <c r="I13" i="4" s="1"/>
  <c r="J13" i="4" s="1"/>
  <c r="C13" i="4" s="1"/>
  <c r="G12" i="4"/>
  <c r="H12" i="4" s="1"/>
  <c r="I12" i="4" s="1"/>
  <c r="J12" i="4" s="1"/>
  <c r="C12" i="4" s="1"/>
  <c r="G11" i="4"/>
  <c r="H11" i="4" s="1"/>
  <c r="I11" i="4" s="1"/>
  <c r="J11" i="4" s="1"/>
  <c r="C11" i="4" s="1"/>
  <c r="G10" i="4"/>
  <c r="H10" i="4" s="1"/>
  <c r="I10" i="4" s="1"/>
  <c r="J10" i="4" s="1"/>
  <c r="C10" i="4" s="1"/>
  <c r="G9" i="4"/>
  <c r="H9" i="4" s="1"/>
  <c r="I9" i="4" s="1"/>
  <c r="J9" i="4" s="1"/>
  <c r="C9" i="4" s="1"/>
  <c r="G8" i="4"/>
  <c r="H8" i="4" s="1"/>
  <c r="I8" i="4" s="1"/>
  <c r="J8" i="4" s="1"/>
  <c r="C8" i="4" s="1"/>
  <c r="G7" i="4"/>
  <c r="H7" i="4" s="1"/>
  <c r="I7" i="4" s="1"/>
  <c r="J7" i="4" s="1"/>
  <c r="C7" i="4" s="1"/>
  <c r="G6" i="4"/>
  <c r="H6" i="4" s="1"/>
  <c r="I6" i="4" s="1"/>
  <c r="J6" i="4" l="1"/>
  <c r="I18" i="4"/>
  <c r="I37" i="4"/>
  <c r="J25" i="4"/>
  <c r="G37" i="4"/>
  <c r="G18" i="4"/>
  <c r="C6" i="4" l="1"/>
  <c r="J18" i="4"/>
  <c r="J37" i="4"/>
  <c r="C25" i="4"/>
</calcChain>
</file>

<file path=xl/sharedStrings.xml><?xml version="1.0" encoding="utf-8"?>
<sst xmlns="http://schemas.openxmlformats.org/spreadsheetml/2006/main" count="214" uniqueCount="72">
  <si>
    <t>購入先（事業所名）</t>
  </si>
  <si>
    <t>電気料金</t>
  </si>
  <si>
    <t>電力使用月</t>
    <rPh sb="0" eb="2">
      <t>デンリョク</t>
    </rPh>
    <rPh sb="2" eb="4">
      <t>シヨウ</t>
    </rPh>
    <rPh sb="4" eb="5">
      <t>ツキ</t>
    </rPh>
    <phoneticPr fontId="6"/>
  </si>
  <si>
    <t>令和３年４月</t>
    <rPh sb="0" eb="2">
      <t>レイワ</t>
    </rPh>
    <rPh sb="3" eb="4">
      <t>ネン</t>
    </rPh>
    <rPh sb="5" eb="6">
      <t>ガツ</t>
    </rPh>
    <phoneticPr fontId="6"/>
  </si>
  <si>
    <t>令和３年５月</t>
    <rPh sb="0" eb="2">
      <t>レイワ</t>
    </rPh>
    <rPh sb="3" eb="4">
      <t>ネン</t>
    </rPh>
    <rPh sb="5" eb="6">
      <t>ガツ</t>
    </rPh>
    <phoneticPr fontId="6"/>
  </si>
  <si>
    <t>令和３年６月</t>
    <rPh sb="0" eb="2">
      <t>レイワ</t>
    </rPh>
    <rPh sb="3" eb="4">
      <t>ネン</t>
    </rPh>
    <rPh sb="5" eb="6">
      <t>ガツ</t>
    </rPh>
    <phoneticPr fontId="6"/>
  </si>
  <si>
    <t>令和３年７月</t>
    <rPh sb="0" eb="2">
      <t>レイワ</t>
    </rPh>
    <rPh sb="3" eb="4">
      <t>ネン</t>
    </rPh>
    <rPh sb="5" eb="6">
      <t>ガツ</t>
    </rPh>
    <phoneticPr fontId="6"/>
  </si>
  <si>
    <t>令和３年８月</t>
    <rPh sb="0" eb="2">
      <t>レイワ</t>
    </rPh>
    <rPh sb="3" eb="4">
      <t>ネン</t>
    </rPh>
    <rPh sb="5" eb="6">
      <t>ガツ</t>
    </rPh>
    <phoneticPr fontId="6"/>
  </si>
  <si>
    <t>令和３年９月</t>
    <rPh sb="0" eb="2">
      <t>レイワ</t>
    </rPh>
    <rPh sb="3" eb="4">
      <t>ネン</t>
    </rPh>
    <rPh sb="5" eb="6">
      <t>ガツ</t>
    </rPh>
    <phoneticPr fontId="6"/>
  </si>
  <si>
    <t>令和３年１０月</t>
    <rPh sb="0" eb="2">
      <t>レイワ</t>
    </rPh>
    <rPh sb="3" eb="4">
      <t>ネン</t>
    </rPh>
    <rPh sb="6" eb="7">
      <t>ガツ</t>
    </rPh>
    <phoneticPr fontId="6"/>
  </si>
  <si>
    <t>令和３年１１月</t>
    <rPh sb="0" eb="2">
      <t>レイワ</t>
    </rPh>
    <rPh sb="3" eb="4">
      <t>ネン</t>
    </rPh>
    <rPh sb="6" eb="7">
      <t>ガツ</t>
    </rPh>
    <phoneticPr fontId="6"/>
  </si>
  <si>
    <t>令和３年１２月</t>
    <rPh sb="0" eb="2">
      <t>レイワ</t>
    </rPh>
    <rPh sb="3" eb="4">
      <t>ネン</t>
    </rPh>
    <rPh sb="6" eb="7">
      <t>ガツ</t>
    </rPh>
    <phoneticPr fontId="6"/>
  </si>
  <si>
    <t>令和４年１月</t>
    <rPh sb="0" eb="2">
      <t>レイワ</t>
    </rPh>
    <rPh sb="3" eb="4">
      <t>ネン</t>
    </rPh>
    <rPh sb="5" eb="6">
      <t>ガツ</t>
    </rPh>
    <phoneticPr fontId="6"/>
  </si>
  <si>
    <t>令和４年２月</t>
    <rPh sb="0" eb="2">
      <t>レイワ</t>
    </rPh>
    <rPh sb="3" eb="4">
      <t>ネン</t>
    </rPh>
    <rPh sb="5" eb="6">
      <t>ガツ</t>
    </rPh>
    <phoneticPr fontId="6"/>
  </si>
  <si>
    <t>令和４年３月</t>
    <rPh sb="0" eb="2">
      <t>レイワ</t>
    </rPh>
    <rPh sb="3" eb="4">
      <t>ネン</t>
    </rPh>
    <rPh sb="5" eb="6">
      <t>ガツ</t>
    </rPh>
    <phoneticPr fontId="6"/>
  </si>
  <si>
    <t>電気料金　積算</t>
    <rPh sb="0" eb="2">
      <t>デンキ</t>
    </rPh>
    <rPh sb="2" eb="4">
      <t>リョウキン</t>
    </rPh>
    <rPh sb="5" eb="7">
      <t>セキサン</t>
    </rPh>
    <phoneticPr fontId="6"/>
  </si>
  <si>
    <t>令和４年４月</t>
    <rPh sb="0" eb="2">
      <t>レイワ</t>
    </rPh>
    <rPh sb="3" eb="4">
      <t>ネン</t>
    </rPh>
    <rPh sb="5" eb="6">
      <t>ガツ</t>
    </rPh>
    <phoneticPr fontId="6"/>
  </si>
  <si>
    <t>令和４年５月</t>
    <rPh sb="0" eb="2">
      <t>レイワ</t>
    </rPh>
    <rPh sb="3" eb="4">
      <t>ネン</t>
    </rPh>
    <rPh sb="5" eb="6">
      <t>ガツ</t>
    </rPh>
    <phoneticPr fontId="6"/>
  </si>
  <si>
    <t>令和４年６月</t>
    <rPh sb="0" eb="2">
      <t>レイワ</t>
    </rPh>
    <rPh sb="3" eb="4">
      <t>ネン</t>
    </rPh>
    <rPh sb="5" eb="6">
      <t>ガツ</t>
    </rPh>
    <phoneticPr fontId="6"/>
  </si>
  <si>
    <t>令和４年７月</t>
    <rPh sb="0" eb="2">
      <t>レイワ</t>
    </rPh>
    <rPh sb="3" eb="4">
      <t>ネン</t>
    </rPh>
    <rPh sb="5" eb="6">
      <t>ガツ</t>
    </rPh>
    <phoneticPr fontId="6"/>
  </si>
  <si>
    <t>令和４年８月</t>
    <rPh sb="0" eb="2">
      <t>レイワ</t>
    </rPh>
    <rPh sb="3" eb="4">
      <t>ネン</t>
    </rPh>
    <rPh sb="5" eb="6">
      <t>ガツ</t>
    </rPh>
    <phoneticPr fontId="6"/>
  </si>
  <si>
    <t>燃料仕入（購入）月日</t>
    <rPh sb="0" eb="2">
      <t>ネンリョウ</t>
    </rPh>
    <rPh sb="2" eb="4">
      <t>シイ</t>
    </rPh>
    <rPh sb="5" eb="7">
      <t>コウニュウ</t>
    </rPh>
    <rPh sb="8" eb="10">
      <t>ツキヒ</t>
    </rPh>
    <phoneticPr fontId="6"/>
  </si>
  <si>
    <r>
      <t>燃料費（車両へのガソリン除く）</t>
    </r>
    <r>
      <rPr>
        <sz val="14"/>
        <color rgb="FF000000"/>
        <rFont val="ＭＳ Ｐゴシック"/>
        <family val="3"/>
        <charset val="128"/>
      </rPr>
      <t>積算表</t>
    </r>
    <rPh sb="4" eb="6">
      <t>シャリョウ</t>
    </rPh>
    <rPh sb="12" eb="13">
      <t>ノゾ</t>
    </rPh>
    <phoneticPr fontId="6"/>
  </si>
  <si>
    <t>燃料の種類</t>
    <rPh sb="0" eb="2">
      <t>ネンリョウ</t>
    </rPh>
    <rPh sb="3" eb="5">
      <t>シュルイ</t>
    </rPh>
    <phoneticPr fontId="6"/>
  </si>
  <si>
    <t>購入量</t>
    <rPh sb="0" eb="2">
      <t>コウニュウ</t>
    </rPh>
    <rPh sb="2" eb="3">
      <t>リョウ</t>
    </rPh>
    <phoneticPr fontId="6"/>
  </si>
  <si>
    <t>購入額</t>
    <rPh sb="0" eb="2">
      <t>コウニュウ</t>
    </rPh>
    <rPh sb="2" eb="3">
      <t>ガク</t>
    </rPh>
    <phoneticPr fontId="6"/>
  </si>
  <si>
    <t>令和３年４月～令和４年３月</t>
    <rPh sb="7" eb="9">
      <t>レイワ</t>
    </rPh>
    <rPh sb="10" eb="11">
      <t>ネン</t>
    </rPh>
    <phoneticPr fontId="6"/>
  </si>
  <si>
    <t>令和４年４月～</t>
    <phoneticPr fontId="6"/>
  </si>
  <si>
    <r>
      <t>燃料費（車両へのガソリン等）</t>
    </r>
    <r>
      <rPr>
        <sz val="14"/>
        <color rgb="FF000000"/>
        <rFont val="ＭＳ Ｐゴシック"/>
        <family val="3"/>
        <charset val="128"/>
      </rPr>
      <t>積算表</t>
    </r>
    <rPh sb="4" eb="6">
      <t>シャリョウ</t>
    </rPh>
    <rPh sb="12" eb="13">
      <t>トウ</t>
    </rPh>
    <phoneticPr fontId="6"/>
  </si>
  <si>
    <t>ガソリン</t>
    <phoneticPr fontId="6"/>
  </si>
  <si>
    <t>（参考）</t>
    <rPh sb="1" eb="3">
      <t>サンコウ</t>
    </rPh>
    <phoneticPr fontId="6"/>
  </si>
  <si>
    <t>令和２年４月～令和３年３月　年額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ネンガク</t>
    </rPh>
    <phoneticPr fontId="6"/>
  </si>
  <si>
    <t>購入額</t>
    <rPh sb="0" eb="2">
      <t>コウニュウ</t>
    </rPh>
    <rPh sb="2" eb="3">
      <t>ガク</t>
    </rPh>
    <phoneticPr fontId="6"/>
  </si>
  <si>
    <t>デイ金額</t>
    <rPh sb="2" eb="4">
      <t>キンガク</t>
    </rPh>
    <phoneticPr fontId="6"/>
  </si>
  <si>
    <t>総合計</t>
    <rPh sb="0" eb="3">
      <t>ソウゴウケイ</t>
    </rPh>
    <phoneticPr fontId="6"/>
  </si>
  <si>
    <t>〃</t>
    <phoneticPr fontId="6"/>
  </si>
  <si>
    <t>有限会社　辻本石油店</t>
    <rPh sb="0" eb="4">
      <t>ユウゲンガイシャ</t>
    </rPh>
    <rPh sb="5" eb="7">
      <t>ツジモト</t>
    </rPh>
    <rPh sb="7" eb="9">
      <t>セキユ</t>
    </rPh>
    <rPh sb="9" eb="10">
      <t>テン</t>
    </rPh>
    <phoneticPr fontId="6"/>
  </si>
  <si>
    <t>総使用量</t>
    <rPh sb="0" eb="1">
      <t>ソウ</t>
    </rPh>
    <rPh sb="1" eb="4">
      <t>シヨウリョウ</t>
    </rPh>
    <phoneticPr fontId="6"/>
  </si>
  <si>
    <t>デイ使用料</t>
    <rPh sb="2" eb="5">
      <t>シヨウリョウ</t>
    </rPh>
    <phoneticPr fontId="6"/>
  </si>
  <si>
    <t>リットル</t>
    <phoneticPr fontId="6"/>
  </si>
  <si>
    <t>R3　４～８月</t>
    <rPh sb="6" eb="7">
      <t>ガツ</t>
    </rPh>
    <phoneticPr fontId="6"/>
  </si>
  <si>
    <t>R４　４～８月</t>
    <rPh sb="6" eb="7">
      <t>ガツ</t>
    </rPh>
    <phoneticPr fontId="6"/>
  </si>
  <si>
    <t>差額</t>
    <rPh sb="0" eb="2">
      <t>サガク</t>
    </rPh>
    <phoneticPr fontId="6"/>
  </si>
  <si>
    <t>　５か月分</t>
    <rPh sb="3" eb="4">
      <t>ゲツ</t>
    </rPh>
    <rPh sb="4" eb="5">
      <t>ブン</t>
    </rPh>
    <phoneticPr fontId="6"/>
  </si>
  <si>
    <t>↓</t>
    <phoneticPr fontId="6"/>
  </si>
  <si>
    <t>差額　１カ月相当</t>
    <rPh sb="0" eb="2">
      <t>サガク</t>
    </rPh>
    <rPh sb="5" eb="6">
      <t>ゲツ</t>
    </rPh>
    <rPh sb="6" eb="8">
      <t>ソウトウ</t>
    </rPh>
    <phoneticPr fontId="6"/>
  </si>
  <si>
    <t>差額　年額相当</t>
    <rPh sb="0" eb="2">
      <t>サガク</t>
    </rPh>
    <rPh sb="3" eb="5">
      <t>ネンガク</t>
    </rPh>
    <rPh sb="5" eb="7">
      <t>ソウトウ</t>
    </rPh>
    <phoneticPr fontId="6"/>
  </si>
  <si>
    <t>計①</t>
    <rPh sb="0" eb="1">
      <t>ケイ</t>
    </rPh>
    <phoneticPr fontId="6"/>
  </si>
  <si>
    <t>計②</t>
    <rPh sb="0" eb="1">
      <t>ケイ</t>
    </rPh>
    <phoneticPr fontId="6"/>
  </si>
  <si>
    <t>影響額③
（②－①）</t>
    <rPh sb="0" eb="3">
      <t>エイキョウガク</t>
    </rPh>
    <phoneticPr fontId="6"/>
  </si>
  <si>
    <t>燃料費(車両の燃料（ガソリン等）除く）　積算</t>
    <rPh sb="0" eb="3">
      <t>ネンリョウヒ</t>
    </rPh>
    <rPh sb="4" eb="6">
      <t>シャリョウ</t>
    </rPh>
    <rPh sb="7" eb="9">
      <t>ネンリョウ</t>
    </rPh>
    <rPh sb="14" eb="15">
      <t>トウ</t>
    </rPh>
    <rPh sb="16" eb="17">
      <t>ノゾ</t>
    </rPh>
    <rPh sb="20" eb="22">
      <t>セキサン</t>
    </rPh>
    <phoneticPr fontId="6"/>
  </si>
  <si>
    <t>計④</t>
    <rPh sb="0" eb="1">
      <t>ケイ</t>
    </rPh>
    <phoneticPr fontId="6"/>
  </si>
  <si>
    <t>計⑤</t>
    <rPh sb="0" eb="1">
      <t>ケイ</t>
    </rPh>
    <phoneticPr fontId="6"/>
  </si>
  <si>
    <t>影響額⑥
（⑤－④）</t>
    <rPh sb="0" eb="3">
      <t>エイキョウガク</t>
    </rPh>
    <phoneticPr fontId="6"/>
  </si>
  <si>
    <t>食糧費　積算</t>
    <rPh sb="0" eb="2">
      <t>ショクリョウ</t>
    </rPh>
    <rPh sb="2" eb="3">
      <t>ヒ</t>
    </rPh>
    <rPh sb="4" eb="6">
      <t>セキサン</t>
    </rPh>
    <phoneticPr fontId="6"/>
  </si>
  <si>
    <t>使用月</t>
    <rPh sb="0" eb="2">
      <t>シヨウ</t>
    </rPh>
    <rPh sb="2" eb="3">
      <t>ツキ</t>
    </rPh>
    <phoneticPr fontId="6"/>
  </si>
  <si>
    <t>計⑦</t>
    <rPh sb="0" eb="1">
      <t>ケイ</t>
    </rPh>
    <phoneticPr fontId="6"/>
  </si>
  <si>
    <t>計⑧</t>
    <rPh sb="0" eb="1">
      <t>ケイ</t>
    </rPh>
    <phoneticPr fontId="6"/>
  </si>
  <si>
    <t>影響額⑨
（⑧－⑦）</t>
    <rPh sb="0" eb="3">
      <t>エイキョウガク</t>
    </rPh>
    <phoneticPr fontId="6"/>
  </si>
  <si>
    <t>令和５年４月～令和６年２月</t>
    <rPh sb="7" eb="9">
      <t>レイワ</t>
    </rPh>
    <rPh sb="10" eb="11">
      <t>ネン</t>
    </rPh>
    <rPh sb="12" eb="13">
      <t>ガツ</t>
    </rPh>
    <phoneticPr fontId="6"/>
  </si>
  <si>
    <t>令和３年４月～令和４年２月</t>
    <rPh sb="7" eb="9">
      <t>レイワ</t>
    </rPh>
    <rPh sb="10" eb="11">
      <t>ネン</t>
    </rPh>
    <rPh sb="12" eb="13">
      <t>ガツ</t>
    </rPh>
    <phoneticPr fontId="6"/>
  </si>
  <si>
    <t>令和５年４月</t>
    <rPh sb="0" eb="2">
      <t>レイワ</t>
    </rPh>
    <rPh sb="3" eb="4">
      <t>ネン</t>
    </rPh>
    <rPh sb="5" eb="6">
      <t>ガツ</t>
    </rPh>
    <phoneticPr fontId="6"/>
  </si>
  <si>
    <t>令和５年５月</t>
    <rPh sb="0" eb="2">
      <t>レイワ</t>
    </rPh>
    <rPh sb="3" eb="4">
      <t>ネン</t>
    </rPh>
    <rPh sb="5" eb="6">
      <t>ガツ</t>
    </rPh>
    <phoneticPr fontId="6"/>
  </si>
  <si>
    <t>令和５年６月</t>
    <rPh sb="0" eb="2">
      <t>レイワ</t>
    </rPh>
    <rPh sb="3" eb="4">
      <t>ネン</t>
    </rPh>
    <rPh sb="5" eb="6">
      <t>ガツ</t>
    </rPh>
    <phoneticPr fontId="6"/>
  </si>
  <si>
    <t>令和５年７月</t>
    <rPh sb="0" eb="2">
      <t>レイワ</t>
    </rPh>
    <rPh sb="3" eb="4">
      <t>ネン</t>
    </rPh>
    <rPh sb="5" eb="6">
      <t>ガツ</t>
    </rPh>
    <phoneticPr fontId="6"/>
  </si>
  <si>
    <t>令和５年８月</t>
    <rPh sb="0" eb="2">
      <t>レイワ</t>
    </rPh>
    <rPh sb="3" eb="4">
      <t>ネン</t>
    </rPh>
    <rPh sb="5" eb="6">
      <t>ガツ</t>
    </rPh>
    <phoneticPr fontId="6"/>
  </si>
  <si>
    <t>令和５年９月</t>
    <rPh sb="0" eb="2">
      <t>レイワ</t>
    </rPh>
    <rPh sb="3" eb="4">
      <t>ネン</t>
    </rPh>
    <rPh sb="5" eb="6">
      <t>ガツ</t>
    </rPh>
    <phoneticPr fontId="6"/>
  </si>
  <si>
    <t>令和５年１０月</t>
    <rPh sb="0" eb="2">
      <t>レイワ</t>
    </rPh>
    <rPh sb="3" eb="4">
      <t>ネン</t>
    </rPh>
    <rPh sb="6" eb="7">
      <t>ガツ</t>
    </rPh>
    <phoneticPr fontId="6"/>
  </si>
  <si>
    <t>令和５年１１月</t>
    <rPh sb="0" eb="2">
      <t>レイワ</t>
    </rPh>
    <rPh sb="3" eb="4">
      <t>ネン</t>
    </rPh>
    <rPh sb="6" eb="7">
      <t>ガツ</t>
    </rPh>
    <phoneticPr fontId="6"/>
  </si>
  <si>
    <t>令和５年１２月</t>
    <rPh sb="0" eb="2">
      <t>レイワ</t>
    </rPh>
    <rPh sb="3" eb="4">
      <t>ネン</t>
    </rPh>
    <rPh sb="6" eb="7">
      <t>ガツ</t>
    </rPh>
    <phoneticPr fontId="6"/>
  </si>
  <si>
    <t>令和６年１月</t>
    <rPh sb="0" eb="2">
      <t>レイワ</t>
    </rPh>
    <rPh sb="3" eb="4">
      <t>ネン</t>
    </rPh>
    <rPh sb="5" eb="6">
      <t>ガツ</t>
    </rPh>
    <phoneticPr fontId="6"/>
  </si>
  <si>
    <t>令和６年２月</t>
    <rPh sb="0" eb="2">
      <t>レイワ</t>
    </rPh>
    <rPh sb="3" eb="4">
      <t>ネン</t>
    </rPh>
    <rPh sb="5" eb="6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</si>
</sst>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,###&quot;リットル&quot;"/>
    <numFmt numFmtId="178" formatCode="#,##0;&quot;△ &quot;#,##0"/>
    <numFmt numFmtId="179" formatCode="#,##0.0;[Red]\-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38" fontId="2" fillId="0" borderId="4" xfId="0" applyNumberFormat="1" applyFont="1" applyBorder="1">
      <alignment vertical="center"/>
    </xf>
    <xf numFmtId="0" fontId="2" fillId="0" borderId="4" xfId="0" applyFont="1" applyBorder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8" fontId="2" fillId="0" borderId="4" xfId="0" applyNumberFormat="1" applyFont="1" applyBorder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Protection="1">
      <alignment vertical="center"/>
      <protection locked="0"/>
    </xf>
    <xf numFmtId="0" fontId="2" fillId="4" borderId="8" xfId="0" applyFont="1" applyFill="1" applyBorder="1" applyProtection="1">
      <alignment vertical="center"/>
      <protection locked="0"/>
    </xf>
    <xf numFmtId="38" fontId="2" fillId="3" borderId="4" xfId="1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>
      <alignment vertical="center"/>
    </xf>
    <xf numFmtId="177" fontId="2" fillId="5" borderId="4" xfId="0" applyNumberFormat="1" applyFont="1" applyFill="1" applyBorder="1" applyAlignment="1">
      <alignment horizontal="right" vertical="center"/>
    </xf>
    <xf numFmtId="38" fontId="2" fillId="5" borderId="4" xfId="1" applyFont="1" applyFill="1" applyBorder="1">
      <alignment vertical="center"/>
    </xf>
    <xf numFmtId="38" fontId="7" fillId="0" borderId="0" xfId="1" applyFont="1">
      <alignment vertical="center"/>
    </xf>
    <xf numFmtId="38" fontId="7" fillId="0" borderId="10" xfId="1" applyFont="1" applyBorder="1">
      <alignment vertical="center"/>
    </xf>
    <xf numFmtId="38" fontId="7" fillId="0" borderId="3" xfId="1" applyFont="1" applyBorder="1">
      <alignment vertical="center"/>
    </xf>
    <xf numFmtId="0" fontId="7" fillId="0" borderId="0" xfId="0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7" fillId="0" borderId="3" xfId="0" applyFont="1" applyBorder="1">
      <alignment vertical="center"/>
    </xf>
    <xf numFmtId="38" fontId="7" fillId="0" borderId="0" xfId="1" applyFont="1" applyAlignment="1">
      <alignment horizontal="center" vertical="center"/>
    </xf>
    <xf numFmtId="179" fontId="7" fillId="0" borderId="0" xfId="1" applyNumberFormat="1" applyFont="1">
      <alignment vertical="center"/>
    </xf>
    <xf numFmtId="179" fontId="7" fillId="0" borderId="3" xfId="1" applyNumberFormat="1" applyFont="1" applyBorder="1">
      <alignment vertical="center"/>
    </xf>
    <xf numFmtId="40" fontId="7" fillId="0" borderId="0" xfId="1" applyNumberFormat="1" applyFont="1">
      <alignment vertical="center"/>
    </xf>
    <xf numFmtId="0" fontId="7" fillId="3" borderId="11" xfId="0" applyFont="1" applyFill="1" applyBorder="1">
      <alignment vertical="center"/>
    </xf>
    <xf numFmtId="0" fontId="7" fillId="3" borderId="12" xfId="0" applyFont="1" applyFill="1" applyBorder="1">
      <alignment vertical="center"/>
    </xf>
    <xf numFmtId="38" fontId="7" fillId="3" borderId="12" xfId="0" applyNumberFormat="1" applyFont="1" applyFill="1" applyBorder="1">
      <alignment vertical="center"/>
    </xf>
    <xf numFmtId="38" fontId="7" fillId="3" borderId="13" xfId="1" applyFont="1" applyFill="1" applyBorder="1">
      <alignment vertical="center"/>
    </xf>
    <xf numFmtId="0" fontId="7" fillId="3" borderId="14" xfId="0" applyFont="1" applyFill="1" applyBorder="1">
      <alignment vertical="center"/>
    </xf>
    <xf numFmtId="0" fontId="7" fillId="3" borderId="0" xfId="0" applyFont="1" applyFill="1">
      <alignment vertical="center"/>
    </xf>
    <xf numFmtId="38" fontId="7" fillId="3" borderId="0" xfId="0" applyNumberFormat="1" applyFont="1" applyFill="1">
      <alignment vertical="center"/>
    </xf>
    <xf numFmtId="38" fontId="7" fillId="3" borderId="15" xfId="1" applyFont="1" applyFill="1" applyBorder="1">
      <alignment vertical="center"/>
    </xf>
    <xf numFmtId="38" fontId="7" fillId="3" borderId="0" xfId="1" applyFont="1" applyFill="1" applyBorder="1">
      <alignment vertical="center"/>
    </xf>
    <xf numFmtId="0" fontId="7" fillId="3" borderId="16" xfId="0" applyFont="1" applyFill="1" applyBorder="1">
      <alignment vertical="center"/>
    </xf>
    <xf numFmtId="0" fontId="7" fillId="3" borderId="17" xfId="0" applyFont="1" applyFill="1" applyBorder="1">
      <alignment vertical="center"/>
    </xf>
    <xf numFmtId="38" fontId="7" fillId="3" borderId="17" xfId="1" applyFont="1" applyFill="1" applyBorder="1">
      <alignment vertical="center"/>
    </xf>
    <xf numFmtId="38" fontId="7" fillId="3" borderId="18" xfId="1" applyFont="1" applyFill="1" applyBorder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38" fontId="2" fillId="0" borderId="0" xfId="0" applyNumberFormat="1" applyFont="1" applyBorder="1">
      <alignment vertical="center"/>
    </xf>
    <xf numFmtId="38" fontId="2" fillId="0" borderId="4" xfId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 wrapText="1"/>
    </xf>
    <xf numFmtId="38" fontId="7" fillId="0" borderId="20" xfId="0" applyNumberFormat="1" applyFont="1" applyBorder="1">
      <alignment vertical="center"/>
    </xf>
    <xf numFmtId="0" fontId="7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view="pageBreakPreview" zoomScaleNormal="100" zoomScaleSheetLayoutView="100" workbookViewId="0">
      <selection activeCell="H23" sqref="H23"/>
    </sheetView>
  </sheetViews>
  <sheetFormatPr defaultRowHeight="18.95" customHeight="1" x14ac:dyDescent="0.4"/>
  <cols>
    <col min="1" max="1" width="13.125" style="5" customWidth="1"/>
    <col min="2" max="2" width="26.875" style="5" customWidth="1"/>
    <col min="3" max="3" width="9.25" style="5" bestFit="1" customWidth="1"/>
    <col min="4" max="16384" width="9" style="5"/>
  </cols>
  <sheetData>
    <row r="1" spans="1:4" ht="18.95" customHeight="1" thickBot="1" x14ac:dyDescent="0.45">
      <c r="A1" s="5" t="s">
        <v>15</v>
      </c>
    </row>
    <row r="2" spans="1:4" ht="18.95" customHeight="1" thickBot="1" x14ac:dyDescent="0.45">
      <c r="A2" s="62" t="s">
        <v>60</v>
      </c>
      <c r="B2" s="63"/>
      <c r="C2" s="63"/>
      <c r="D2" s="64"/>
    </row>
    <row r="3" spans="1:4" ht="18.95" customHeight="1" x14ac:dyDescent="0.4">
      <c r="A3" s="1"/>
      <c r="B3" s="3"/>
      <c r="C3" s="3"/>
      <c r="D3" s="3"/>
    </row>
    <row r="4" spans="1:4" ht="18.95" customHeight="1" x14ac:dyDescent="0.4">
      <c r="A4" s="4" t="s">
        <v>2</v>
      </c>
      <c r="B4" s="8" t="s">
        <v>1</v>
      </c>
      <c r="C4" s="56" t="s">
        <v>0</v>
      </c>
      <c r="D4" s="57"/>
    </row>
    <row r="5" spans="1:4" ht="18.95" customHeight="1" x14ac:dyDescent="0.4">
      <c r="A5" s="6" t="s">
        <v>3</v>
      </c>
      <c r="B5" s="19"/>
      <c r="C5" s="58"/>
      <c r="D5" s="59"/>
    </row>
    <row r="6" spans="1:4" ht="18.95" customHeight="1" x14ac:dyDescent="0.4">
      <c r="A6" s="6" t="s">
        <v>4</v>
      </c>
      <c r="B6" s="19"/>
      <c r="C6" s="58"/>
      <c r="D6" s="59"/>
    </row>
    <row r="7" spans="1:4" ht="18.95" customHeight="1" x14ac:dyDescent="0.4">
      <c r="A7" s="6" t="s">
        <v>5</v>
      </c>
      <c r="B7" s="19"/>
      <c r="C7" s="58"/>
      <c r="D7" s="59"/>
    </row>
    <row r="8" spans="1:4" ht="18.95" customHeight="1" x14ac:dyDescent="0.4">
      <c r="A8" s="6" t="s">
        <v>6</v>
      </c>
      <c r="B8" s="19"/>
      <c r="C8" s="58"/>
      <c r="D8" s="59"/>
    </row>
    <row r="9" spans="1:4" ht="18.95" customHeight="1" x14ac:dyDescent="0.4">
      <c r="A9" s="6" t="s">
        <v>7</v>
      </c>
      <c r="B9" s="19"/>
      <c r="C9" s="58"/>
      <c r="D9" s="59"/>
    </row>
    <row r="10" spans="1:4" ht="18.95" customHeight="1" x14ac:dyDescent="0.4">
      <c r="A10" s="6" t="s">
        <v>8</v>
      </c>
      <c r="B10" s="19"/>
      <c r="C10" s="58"/>
      <c r="D10" s="59"/>
    </row>
    <row r="11" spans="1:4" ht="18.95" customHeight="1" x14ac:dyDescent="0.4">
      <c r="A11" s="6" t="s">
        <v>9</v>
      </c>
      <c r="B11" s="19"/>
      <c r="C11" s="58"/>
      <c r="D11" s="59"/>
    </row>
    <row r="12" spans="1:4" ht="18.95" customHeight="1" x14ac:dyDescent="0.4">
      <c r="A12" s="6" t="s">
        <v>10</v>
      </c>
      <c r="B12" s="19"/>
      <c r="C12" s="58"/>
      <c r="D12" s="59"/>
    </row>
    <row r="13" spans="1:4" ht="18.95" customHeight="1" x14ac:dyDescent="0.4">
      <c r="A13" s="6" t="s">
        <v>11</v>
      </c>
      <c r="B13" s="19"/>
      <c r="C13" s="58"/>
      <c r="D13" s="59"/>
    </row>
    <row r="14" spans="1:4" ht="18.95" customHeight="1" x14ac:dyDescent="0.4">
      <c r="A14" s="7" t="s">
        <v>12</v>
      </c>
      <c r="B14" s="19"/>
      <c r="C14" s="58"/>
      <c r="D14" s="59"/>
    </row>
    <row r="15" spans="1:4" ht="18.95" customHeight="1" x14ac:dyDescent="0.4">
      <c r="A15" s="7" t="s">
        <v>13</v>
      </c>
      <c r="B15" s="19"/>
      <c r="C15" s="58"/>
      <c r="D15" s="59"/>
    </row>
    <row r="16" spans="1:4" ht="18.95" customHeight="1" x14ac:dyDescent="0.4">
      <c r="A16" s="7"/>
      <c r="B16" s="50"/>
      <c r="C16" s="60"/>
      <c r="D16" s="61"/>
    </row>
    <row r="17" spans="1:4" ht="18.95" customHeight="1" x14ac:dyDescent="0.4">
      <c r="A17" s="7" t="s">
        <v>47</v>
      </c>
      <c r="B17" s="10">
        <f>SUM(B5:B15)</f>
        <v>0</v>
      </c>
      <c r="C17" s="65"/>
      <c r="D17" s="66"/>
    </row>
    <row r="18" spans="1:4" ht="18.95" customHeight="1" thickBot="1" x14ac:dyDescent="0.45">
      <c r="A18" s="48"/>
      <c r="B18" s="49"/>
      <c r="C18" s="48"/>
      <c r="D18" s="48"/>
    </row>
    <row r="19" spans="1:4" ht="18.95" customHeight="1" thickBot="1" x14ac:dyDescent="0.45">
      <c r="A19" s="62" t="s">
        <v>59</v>
      </c>
      <c r="B19" s="63"/>
      <c r="C19" s="63"/>
      <c r="D19" s="64"/>
    </row>
    <row r="20" spans="1:4" ht="18.95" customHeight="1" x14ac:dyDescent="0.4">
      <c r="A20" s="2"/>
      <c r="B20" s="9"/>
      <c r="C20" s="9"/>
      <c r="D20" s="9"/>
    </row>
    <row r="21" spans="1:4" ht="18.95" customHeight="1" x14ac:dyDescent="0.4">
      <c r="A21" s="4" t="s">
        <v>2</v>
      </c>
      <c r="B21" s="8" t="s">
        <v>1</v>
      </c>
      <c r="C21" s="56" t="s">
        <v>0</v>
      </c>
      <c r="D21" s="57"/>
    </row>
    <row r="22" spans="1:4" ht="18.95" customHeight="1" x14ac:dyDescent="0.4">
      <c r="A22" s="6" t="s">
        <v>61</v>
      </c>
      <c r="B22" s="19"/>
      <c r="C22" s="58"/>
      <c r="D22" s="59"/>
    </row>
    <row r="23" spans="1:4" ht="18.95" customHeight="1" x14ac:dyDescent="0.4">
      <c r="A23" s="6" t="s">
        <v>62</v>
      </c>
      <c r="B23" s="19"/>
      <c r="C23" s="58"/>
      <c r="D23" s="59"/>
    </row>
    <row r="24" spans="1:4" ht="18.95" customHeight="1" x14ac:dyDescent="0.4">
      <c r="A24" s="6" t="s">
        <v>63</v>
      </c>
      <c r="B24" s="19"/>
      <c r="C24" s="58"/>
      <c r="D24" s="59"/>
    </row>
    <row r="25" spans="1:4" ht="18.95" customHeight="1" x14ac:dyDescent="0.4">
      <c r="A25" s="6" t="s">
        <v>64</v>
      </c>
      <c r="B25" s="19"/>
      <c r="C25" s="58"/>
      <c r="D25" s="59"/>
    </row>
    <row r="26" spans="1:4" ht="18.95" customHeight="1" x14ac:dyDescent="0.4">
      <c r="A26" s="6" t="s">
        <v>65</v>
      </c>
      <c r="B26" s="19"/>
      <c r="C26" s="58"/>
      <c r="D26" s="59"/>
    </row>
    <row r="27" spans="1:4" ht="18.95" customHeight="1" x14ac:dyDescent="0.4">
      <c r="A27" s="6" t="s">
        <v>66</v>
      </c>
      <c r="B27" s="19"/>
      <c r="C27" s="58"/>
      <c r="D27" s="59"/>
    </row>
    <row r="28" spans="1:4" ht="18.95" customHeight="1" x14ac:dyDescent="0.4">
      <c r="A28" s="6" t="s">
        <v>67</v>
      </c>
      <c r="B28" s="19"/>
      <c r="C28" s="58"/>
      <c r="D28" s="59"/>
    </row>
    <row r="29" spans="1:4" ht="18.95" customHeight="1" x14ac:dyDescent="0.4">
      <c r="A29" s="6" t="s">
        <v>68</v>
      </c>
      <c r="B29" s="19"/>
      <c r="C29" s="58"/>
      <c r="D29" s="59"/>
    </row>
    <row r="30" spans="1:4" ht="18.95" customHeight="1" x14ac:dyDescent="0.4">
      <c r="A30" s="6" t="s">
        <v>69</v>
      </c>
      <c r="B30" s="19"/>
      <c r="C30" s="67"/>
      <c r="D30" s="68"/>
    </row>
    <row r="31" spans="1:4" ht="18.95" customHeight="1" x14ac:dyDescent="0.4">
      <c r="A31" s="7" t="s">
        <v>70</v>
      </c>
      <c r="B31" s="19"/>
      <c r="C31" s="67"/>
      <c r="D31" s="68"/>
    </row>
    <row r="32" spans="1:4" ht="18.95" customHeight="1" x14ac:dyDescent="0.4">
      <c r="A32" s="7" t="s">
        <v>71</v>
      </c>
      <c r="B32" s="19"/>
      <c r="C32" s="67"/>
      <c r="D32" s="68"/>
    </row>
    <row r="33" spans="1:4" ht="18.95" customHeight="1" x14ac:dyDescent="0.4">
      <c r="A33" s="7"/>
      <c r="B33" s="50"/>
      <c r="C33" s="69"/>
      <c r="D33" s="70"/>
    </row>
    <row r="34" spans="1:4" ht="18.95" customHeight="1" x14ac:dyDescent="0.4">
      <c r="A34" s="7" t="s">
        <v>48</v>
      </c>
      <c r="B34" s="10">
        <f>SUM(B22:B33)</f>
        <v>0</v>
      </c>
      <c r="C34" s="65"/>
      <c r="D34" s="66"/>
    </row>
    <row r="35" spans="1:4" ht="18.95" customHeight="1" thickBot="1" x14ac:dyDescent="0.45"/>
    <row r="36" spans="1:4" ht="27.75" thickBot="1" x14ac:dyDescent="0.45">
      <c r="A36" s="53" t="s">
        <v>49</v>
      </c>
      <c r="B36" s="54">
        <f>B34-B17</f>
        <v>0</v>
      </c>
    </row>
  </sheetData>
  <mergeCells count="30">
    <mergeCell ref="A2:D2"/>
    <mergeCell ref="C17:D17"/>
    <mergeCell ref="C34:D34"/>
    <mergeCell ref="A19:D19"/>
    <mergeCell ref="C31:D31"/>
    <mergeCell ref="C32:D32"/>
    <mergeCell ref="C33:D33"/>
    <mergeCell ref="C28:D28"/>
    <mergeCell ref="C29:D29"/>
    <mergeCell ref="C30:D30"/>
    <mergeCell ref="C25:D25"/>
    <mergeCell ref="C26:D26"/>
    <mergeCell ref="C27:D27"/>
    <mergeCell ref="C22:D22"/>
    <mergeCell ref="C23:D23"/>
    <mergeCell ref="C24:D24"/>
    <mergeCell ref="C21:D21"/>
    <mergeCell ref="C14:D14"/>
    <mergeCell ref="C15:D15"/>
    <mergeCell ref="C16:D16"/>
    <mergeCell ref="C12:D12"/>
    <mergeCell ref="C13:D13"/>
    <mergeCell ref="C4:D4"/>
    <mergeCell ref="C11:D11"/>
    <mergeCell ref="C8:D8"/>
    <mergeCell ref="C9:D9"/>
    <mergeCell ref="C10:D10"/>
    <mergeCell ref="C5:D5"/>
    <mergeCell ref="C6:D6"/>
    <mergeCell ref="C7:D7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zoomScaleNormal="100" zoomScaleSheetLayoutView="100" workbookViewId="0">
      <selection activeCell="A19" sqref="A19:E19"/>
    </sheetView>
  </sheetViews>
  <sheetFormatPr defaultRowHeight="18.95" customHeight="1" x14ac:dyDescent="0.4"/>
  <cols>
    <col min="1" max="2" width="13.125" style="5" customWidth="1"/>
    <col min="3" max="3" width="26.875" style="5" customWidth="1"/>
    <col min="4" max="4" width="9.25" style="5" bestFit="1" customWidth="1"/>
    <col min="5" max="16384" width="9" style="5"/>
  </cols>
  <sheetData>
    <row r="1" spans="1:5" ht="18.95" customHeight="1" thickBot="1" x14ac:dyDescent="0.45">
      <c r="A1" s="5" t="s">
        <v>50</v>
      </c>
    </row>
    <row r="2" spans="1:5" ht="18.95" customHeight="1" thickBot="1" x14ac:dyDescent="0.45">
      <c r="A2" s="62" t="s">
        <v>60</v>
      </c>
      <c r="B2" s="63"/>
      <c r="C2" s="63"/>
      <c r="D2" s="63"/>
      <c r="E2" s="64"/>
    </row>
    <row r="3" spans="1:5" ht="18.95" customHeight="1" x14ac:dyDescent="0.4">
      <c r="A3" s="1"/>
      <c r="B3" s="1"/>
      <c r="C3" s="3"/>
      <c r="D3" s="3"/>
      <c r="E3" s="3"/>
    </row>
    <row r="4" spans="1:5" ht="18.95" customHeight="1" x14ac:dyDescent="0.4">
      <c r="A4" s="4" t="s">
        <v>55</v>
      </c>
      <c r="B4" s="4" t="s">
        <v>23</v>
      </c>
      <c r="C4" s="8" t="s">
        <v>25</v>
      </c>
      <c r="D4" s="56" t="s">
        <v>0</v>
      </c>
      <c r="E4" s="57"/>
    </row>
    <row r="5" spans="1:5" ht="18.95" customHeight="1" x14ac:dyDescent="0.4">
      <c r="A5" s="6" t="s">
        <v>3</v>
      </c>
      <c r="B5" s="51"/>
      <c r="C5" s="19"/>
      <c r="D5" s="58"/>
      <c r="E5" s="59"/>
    </row>
    <row r="6" spans="1:5" ht="18.95" customHeight="1" x14ac:dyDescent="0.4">
      <c r="A6" s="6" t="s">
        <v>4</v>
      </c>
      <c r="B6" s="51"/>
      <c r="C6" s="19"/>
      <c r="D6" s="58"/>
      <c r="E6" s="59"/>
    </row>
    <row r="7" spans="1:5" ht="18.95" customHeight="1" x14ac:dyDescent="0.4">
      <c r="A7" s="6" t="s">
        <v>5</v>
      </c>
      <c r="B7" s="51"/>
      <c r="C7" s="19"/>
      <c r="D7" s="58"/>
      <c r="E7" s="59"/>
    </row>
    <row r="8" spans="1:5" ht="18.95" customHeight="1" x14ac:dyDescent="0.4">
      <c r="A8" s="6" t="s">
        <v>6</v>
      </c>
      <c r="B8" s="51"/>
      <c r="C8" s="19"/>
      <c r="D8" s="58"/>
      <c r="E8" s="59"/>
    </row>
    <row r="9" spans="1:5" ht="18.95" customHeight="1" x14ac:dyDescent="0.4">
      <c r="A9" s="6" t="s">
        <v>7</v>
      </c>
      <c r="B9" s="51"/>
      <c r="C9" s="19"/>
      <c r="D9" s="58"/>
      <c r="E9" s="59"/>
    </row>
    <row r="10" spans="1:5" ht="18.95" customHeight="1" x14ac:dyDescent="0.4">
      <c r="A10" s="6" t="s">
        <v>8</v>
      </c>
      <c r="B10" s="51"/>
      <c r="C10" s="19"/>
      <c r="D10" s="58"/>
      <c r="E10" s="59"/>
    </row>
    <row r="11" spans="1:5" ht="18.95" customHeight="1" x14ac:dyDescent="0.4">
      <c r="A11" s="6" t="s">
        <v>9</v>
      </c>
      <c r="B11" s="51"/>
      <c r="C11" s="19"/>
      <c r="D11" s="58"/>
      <c r="E11" s="59"/>
    </row>
    <row r="12" spans="1:5" ht="18.95" customHeight="1" x14ac:dyDescent="0.4">
      <c r="A12" s="6" t="s">
        <v>10</v>
      </c>
      <c r="B12" s="51"/>
      <c r="C12" s="19"/>
      <c r="D12" s="58"/>
      <c r="E12" s="59"/>
    </row>
    <row r="13" spans="1:5" ht="18.95" customHeight="1" x14ac:dyDescent="0.4">
      <c r="A13" s="6" t="s">
        <v>11</v>
      </c>
      <c r="B13" s="51"/>
      <c r="C13" s="19"/>
      <c r="D13" s="58"/>
      <c r="E13" s="59"/>
    </row>
    <row r="14" spans="1:5" ht="18.95" customHeight="1" x14ac:dyDescent="0.4">
      <c r="A14" s="7" t="s">
        <v>12</v>
      </c>
      <c r="B14" s="52"/>
      <c r="C14" s="19"/>
      <c r="D14" s="58"/>
      <c r="E14" s="59"/>
    </row>
    <row r="15" spans="1:5" ht="18.95" customHeight="1" x14ac:dyDescent="0.4">
      <c r="A15" s="7" t="s">
        <v>13</v>
      </c>
      <c r="B15" s="52"/>
      <c r="C15" s="19"/>
      <c r="D15" s="58"/>
      <c r="E15" s="59"/>
    </row>
    <row r="16" spans="1:5" ht="18.95" customHeight="1" x14ac:dyDescent="0.4">
      <c r="A16" s="7"/>
      <c r="B16" s="7"/>
      <c r="C16" s="50"/>
      <c r="D16" s="60"/>
      <c r="E16" s="61"/>
    </row>
    <row r="17" spans="1:5" ht="18.95" customHeight="1" x14ac:dyDescent="0.4">
      <c r="A17" s="7" t="s">
        <v>51</v>
      </c>
      <c r="B17" s="7"/>
      <c r="C17" s="10">
        <f>SUM(C5:C15)</f>
        <v>0</v>
      </c>
      <c r="D17" s="65"/>
      <c r="E17" s="66"/>
    </row>
    <row r="18" spans="1:5" ht="18.95" customHeight="1" thickBot="1" x14ac:dyDescent="0.45">
      <c r="A18" s="48"/>
      <c r="B18" s="48"/>
      <c r="C18" s="49"/>
      <c r="D18" s="48"/>
      <c r="E18" s="48"/>
    </row>
    <row r="19" spans="1:5" ht="18.95" customHeight="1" thickBot="1" x14ac:dyDescent="0.45">
      <c r="A19" s="62" t="s">
        <v>59</v>
      </c>
      <c r="B19" s="63"/>
      <c r="C19" s="63"/>
      <c r="D19" s="63"/>
      <c r="E19" s="64"/>
    </row>
    <row r="20" spans="1:5" ht="18.95" customHeight="1" x14ac:dyDescent="0.4">
      <c r="A20" s="2"/>
      <c r="B20" s="2"/>
      <c r="C20" s="9"/>
      <c r="D20" s="9"/>
      <c r="E20" s="9"/>
    </row>
    <row r="21" spans="1:5" ht="18.95" customHeight="1" x14ac:dyDescent="0.4">
      <c r="A21" s="4" t="s">
        <v>55</v>
      </c>
      <c r="B21" s="4" t="s">
        <v>23</v>
      </c>
      <c r="C21" s="8" t="s">
        <v>25</v>
      </c>
      <c r="D21" s="56" t="s">
        <v>0</v>
      </c>
      <c r="E21" s="57"/>
    </row>
    <row r="22" spans="1:5" ht="18.95" customHeight="1" x14ac:dyDescent="0.4">
      <c r="A22" s="6" t="s">
        <v>61</v>
      </c>
      <c r="B22" s="51"/>
      <c r="C22" s="19"/>
      <c r="D22" s="58"/>
      <c r="E22" s="59"/>
    </row>
    <row r="23" spans="1:5" ht="18.95" customHeight="1" x14ac:dyDescent="0.4">
      <c r="A23" s="6" t="s">
        <v>62</v>
      </c>
      <c r="B23" s="51"/>
      <c r="C23" s="19"/>
      <c r="D23" s="58"/>
      <c r="E23" s="59"/>
    </row>
    <row r="24" spans="1:5" ht="18.95" customHeight="1" x14ac:dyDescent="0.4">
      <c r="A24" s="6" t="s">
        <v>63</v>
      </c>
      <c r="B24" s="51"/>
      <c r="C24" s="19"/>
      <c r="D24" s="58"/>
      <c r="E24" s="59"/>
    </row>
    <row r="25" spans="1:5" ht="18.95" customHeight="1" x14ac:dyDescent="0.4">
      <c r="A25" s="6" t="s">
        <v>64</v>
      </c>
      <c r="B25" s="51"/>
      <c r="C25" s="19"/>
      <c r="D25" s="58"/>
      <c r="E25" s="59"/>
    </row>
    <row r="26" spans="1:5" ht="18.95" customHeight="1" x14ac:dyDescent="0.4">
      <c r="A26" s="6" t="s">
        <v>65</v>
      </c>
      <c r="B26" s="51"/>
      <c r="C26" s="19"/>
      <c r="D26" s="58"/>
      <c r="E26" s="59"/>
    </row>
    <row r="27" spans="1:5" ht="18.95" customHeight="1" x14ac:dyDescent="0.4">
      <c r="A27" s="6" t="s">
        <v>66</v>
      </c>
      <c r="B27" s="51"/>
      <c r="C27" s="19"/>
      <c r="D27" s="58"/>
      <c r="E27" s="59"/>
    </row>
    <row r="28" spans="1:5" ht="18.95" customHeight="1" x14ac:dyDescent="0.4">
      <c r="A28" s="6" t="s">
        <v>67</v>
      </c>
      <c r="B28" s="51"/>
      <c r="C28" s="19"/>
      <c r="D28" s="58"/>
      <c r="E28" s="59"/>
    </row>
    <row r="29" spans="1:5" ht="18.95" customHeight="1" x14ac:dyDescent="0.4">
      <c r="A29" s="6" t="s">
        <v>68</v>
      </c>
      <c r="B29" s="51"/>
      <c r="C29" s="19"/>
      <c r="D29" s="58"/>
      <c r="E29" s="59"/>
    </row>
    <row r="30" spans="1:5" ht="18.95" customHeight="1" x14ac:dyDescent="0.4">
      <c r="A30" s="6" t="s">
        <v>69</v>
      </c>
      <c r="B30" s="51"/>
      <c r="C30" s="19"/>
      <c r="D30" s="58"/>
      <c r="E30" s="59"/>
    </row>
    <row r="31" spans="1:5" ht="18.95" customHeight="1" x14ac:dyDescent="0.4">
      <c r="A31" s="7" t="s">
        <v>70</v>
      </c>
      <c r="B31" s="52"/>
      <c r="C31" s="19"/>
      <c r="D31" s="58"/>
      <c r="E31" s="59"/>
    </row>
    <row r="32" spans="1:5" ht="18.95" customHeight="1" x14ac:dyDescent="0.4">
      <c r="A32" s="7" t="s">
        <v>71</v>
      </c>
      <c r="B32" s="52"/>
      <c r="C32" s="19"/>
      <c r="D32" s="58"/>
      <c r="E32" s="59"/>
    </row>
    <row r="33" spans="1:5" ht="18.95" customHeight="1" x14ac:dyDescent="0.4">
      <c r="A33" s="7"/>
      <c r="B33" s="7"/>
      <c r="C33" s="50"/>
      <c r="D33" s="69"/>
      <c r="E33" s="70"/>
    </row>
    <row r="34" spans="1:5" ht="18.95" customHeight="1" x14ac:dyDescent="0.4">
      <c r="A34" s="7" t="s">
        <v>52</v>
      </c>
      <c r="B34" s="7"/>
      <c r="C34" s="10">
        <f>SUM(C22:C33)</f>
        <v>0</v>
      </c>
      <c r="D34" s="65"/>
      <c r="E34" s="66"/>
    </row>
    <row r="35" spans="1:5" ht="18.95" customHeight="1" thickBot="1" x14ac:dyDescent="0.45"/>
    <row r="36" spans="1:5" ht="27.75" thickBot="1" x14ac:dyDescent="0.45">
      <c r="A36" s="53" t="s">
        <v>53</v>
      </c>
      <c r="B36" s="55"/>
      <c r="C36" s="54">
        <f>C34-C17</f>
        <v>0</v>
      </c>
    </row>
  </sheetData>
  <mergeCells count="30">
    <mergeCell ref="D8:E8"/>
    <mergeCell ref="A2:E2"/>
    <mergeCell ref="D4:E4"/>
    <mergeCell ref="D5:E5"/>
    <mergeCell ref="D6:E6"/>
    <mergeCell ref="D7:E7"/>
    <mergeCell ref="D22:E22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19:E19"/>
    <mergeCell ref="D21:E21"/>
    <mergeCell ref="D34:E34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Normal="100" zoomScaleSheetLayoutView="100" workbookViewId="0">
      <selection activeCell="B11" sqref="B11"/>
    </sheetView>
  </sheetViews>
  <sheetFormatPr defaultRowHeight="18.95" customHeight="1" x14ac:dyDescent="0.4"/>
  <cols>
    <col min="1" max="1" width="13.125" style="5" customWidth="1"/>
    <col min="2" max="2" width="26.875" style="5" customWidth="1"/>
    <col min="3" max="3" width="9.25" style="5" bestFit="1" customWidth="1"/>
    <col min="4" max="16384" width="9" style="5"/>
  </cols>
  <sheetData>
    <row r="1" spans="1:4" ht="18.95" customHeight="1" thickBot="1" x14ac:dyDescent="0.45">
      <c r="A1" s="5" t="s">
        <v>54</v>
      </c>
    </row>
    <row r="2" spans="1:4" ht="18.95" customHeight="1" thickBot="1" x14ac:dyDescent="0.45">
      <c r="A2" s="62" t="s">
        <v>60</v>
      </c>
      <c r="B2" s="63"/>
      <c r="C2" s="63"/>
      <c r="D2" s="64"/>
    </row>
    <row r="3" spans="1:4" ht="18.95" customHeight="1" x14ac:dyDescent="0.4">
      <c r="A3" s="1"/>
      <c r="B3" s="3"/>
      <c r="C3" s="3"/>
      <c r="D3" s="3"/>
    </row>
    <row r="4" spans="1:4" ht="18.95" customHeight="1" x14ac:dyDescent="0.4">
      <c r="A4" s="4" t="s">
        <v>55</v>
      </c>
      <c r="B4" s="8" t="s">
        <v>25</v>
      </c>
      <c r="C4" s="56" t="s">
        <v>0</v>
      </c>
      <c r="D4" s="57"/>
    </row>
    <row r="5" spans="1:4" ht="18.95" customHeight="1" x14ac:dyDescent="0.4">
      <c r="A5" s="6" t="s">
        <v>3</v>
      </c>
      <c r="B5" s="19"/>
      <c r="C5" s="58"/>
      <c r="D5" s="59"/>
    </row>
    <row r="6" spans="1:4" ht="18.95" customHeight="1" x14ac:dyDescent="0.4">
      <c r="A6" s="6" t="s">
        <v>4</v>
      </c>
      <c r="B6" s="19"/>
      <c r="C6" s="58"/>
      <c r="D6" s="59"/>
    </row>
    <row r="7" spans="1:4" ht="18.95" customHeight="1" x14ac:dyDescent="0.4">
      <c r="A7" s="6" t="s">
        <v>5</v>
      </c>
      <c r="B7" s="19"/>
      <c r="C7" s="58"/>
      <c r="D7" s="59"/>
    </row>
    <row r="8" spans="1:4" ht="18.95" customHeight="1" x14ac:dyDescent="0.4">
      <c r="A8" s="6" t="s">
        <v>6</v>
      </c>
      <c r="B8" s="19"/>
      <c r="C8" s="58"/>
      <c r="D8" s="59"/>
    </row>
    <row r="9" spans="1:4" ht="18.95" customHeight="1" x14ac:dyDescent="0.4">
      <c r="A9" s="6" t="s">
        <v>7</v>
      </c>
      <c r="B9" s="19"/>
      <c r="C9" s="58"/>
      <c r="D9" s="59"/>
    </row>
    <row r="10" spans="1:4" ht="18.95" customHeight="1" x14ac:dyDescent="0.4">
      <c r="A10" s="6" t="s">
        <v>8</v>
      </c>
      <c r="B10" s="19"/>
      <c r="C10" s="58"/>
      <c r="D10" s="59"/>
    </row>
    <row r="11" spans="1:4" ht="18.95" customHeight="1" x14ac:dyDescent="0.4">
      <c r="A11" s="6" t="s">
        <v>9</v>
      </c>
      <c r="B11" s="19"/>
      <c r="C11" s="58"/>
      <c r="D11" s="59"/>
    </row>
    <row r="12" spans="1:4" ht="18.95" customHeight="1" x14ac:dyDescent="0.4">
      <c r="A12" s="6" t="s">
        <v>10</v>
      </c>
      <c r="B12" s="19"/>
      <c r="C12" s="58"/>
      <c r="D12" s="59"/>
    </row>
    <row r="13" spans="1:4" ht="18.95" customHeight="1" x14ac:dyDescent="0.4">
      <c r="A13" s="6" t="s">
        <v>11</v>
      </c>
      <c r="B13" s="19"/>
      <c r="C13" s="58"/>
      <c r="D13" s="59"/>
    </row>
    <row r="14" spans="1:4" ht="18.95" customHeight="1" x14ac:dyDescent="0.4">
      <c r="A14" s="7" t="s">
        <v>12</v>
      </c>
      <c r="B14" s="19"/>
      <c r="C14" s="58"/>
      <c r="D14" s="59"/>
    </row>
    <row r="15" spans="1:4" ht="18.95" customHeight="1" x14ac:dyDescent="0.4">
      <c r="A15" s="7" t="s">
        <v>13</v>
      </c>
      <c r="B15" s="19"/>
      <c r="C15" s="58"/>
      <c r="D15" s="59"/>
    </row>
    <row r="16" spans="1:4" ht="18.95" customHeight="1" x14ac:dyDescent="0.4">
      <c r="A16" s="7"/>
      <c r="B16" s="50"/>
      <c r="C16" s="60"/>
      <c r="D16" s="61"/>
    </row>
    <row r="17" spans="1:4" ht="18.95" customHeight="1" x14ac:dyDescent="0.4">
      <c r="A17" s="7" t="s">
        <v>56</v>
      </c>
      <c r="B17" s="10">
        <f>SUM(B5:B15)</f>
        <v>0</v>
      </c>
      <c r="C17" s="65"/>
      <c r="D17" s="66"/>
    </row>
    <row r="18" spans="1:4" ht="18.95" customHeight="1" thickBot="1" x14ac:dyDescent="0.45">
      <c r="A18" s="48"/>
      <c r="B18" s="49"/>
      <c r="C18" s="48"/>
      <c r="D18" s="48"/>
    </row>
    <row r="19" spans="1:4" ht="18.95" customHeight="1" thickBot="1" x14ac:dyDescent="0.45">
      <c r="A19" s="62" t="s">
        <v>59</v>
      </c>
      <c r="B19" s="63"/>
      <c r="C19" s="63"/>
      <c r="D19" s="64"/>
    </row>
    <row r="20" spans="1:4" ht="18.95" customHeight="1" x14ac:dyDescent="0.4">
      <c r="A20" s="2"/>
      <c r="B20" s="9"/>
      <c r="C20" s="9"/>
      <c r="D20" s="9"/>
    </row>
    <row r="21" spans="1:4" ht="18.95" customHeight="1" x14ac:dyDescent="0.4">
      <c r="A21" s="4" t="s">
        <v>55</v>
      </c>
      <c r="B21" s="8" t="s">
        <v>25</v>
      </c>
      <c r="C21" s="56" t="s">
        <v>0</v>
      </c>
      <c r="D21" s="57"/>
    </row>
    <row r="22" spans="1:4" ht="18.95" customHeight="1" x14ac:dyDescent="0.4">
      <c r="A22" s="6" t="s">
        <v>61</v>
      </c>
      <c r="B22" s="19"/>
      <c r="C22" s="58"/>
      <c r="D22" s="59"/>
    </row>
    <row r="23" spans="1:4" ht="18.95" customHeight="1" x14ac:dyDescent="0.4">
      <c r="A23" s="6" t="s">
        <v>62</v>
      </c>
      <c r="B23" s="19"/>
      <c r="C23" s="58"/>
      <c r="D23" s="59"/>
    </row>
    <row r="24" spans="1:4" ht="18.95" customHeight="1" x14ac:dyDescent="0.4">
      <c r="A24" s="6" t="s">
        <v>63</v>
      </c>
      <c r="B24" s="19"/>
      <c r="C24" s="58"/>
      <c r="D24" s="59"/>
    </row>
    <row r="25" spans="1:4" ht="18.95" customHeight="1" x14ac:dyDescent="0.4">
      <c r="A25" s="6" t="s">
        <v>64</v>
      </c>
      <c r="B25" s="19"/>
      <c r="C25" s="58"/>
      <c r="D25" s="59"/>
    </row>
    <row r="26" spans="1:4" ht="18.95" customHeight="1" x14ac:dyDescent="0.4">
      <c r="A26" s="6" t="s">
        <v>65</v>
      </c>
      <c r="B26" s="19"/>
      <c r="C26" s="58"/>
      <c r="D26" s="59"/>
    </row>
    <row r="27" spans="1:4" ht="18.95" customHeight="1" x14ac:dyDescent="0.4">
      <c r="A27" s="6" t="s">
        <v>66</v>
      </c>
      <c r="B27" s="19"/>
      <c r="C27" s="58"/>
      <c r="D27" s="59"/>
    </row>
    <row r="28" spans="1:4" ht="18.95" customHeight="1" x14ac:dyDescent="0.4">
      <c r="A28" s="6" t="s">
        <v>67</v>
      </c>
      <c r="B28" s="19"/>
      <c r="C28" s="58"/>
      <c r="D28" s="59"/>
    </row>
    <row r="29" spans="1:4" ht="18.95" customHeight="1" x14ac:dyDescent="0.4">
      <c r="A29" s="6" t="s">
        <v>68</v>
      </c>
      <c r="B29" s="19"/>
      <c r="C29" s="58"/>
      <c r="D29" s="59"/>
    </row>
    <row r="30" spans="1:4" ht="18.95" customHeight="1" x14ac:dyDescent="0.4">
      <c r="A30" s="6" t="s">
        <v>69</v>
      </c>
      <c r="B30" s="19"/>
      <c r="C30" s="58"/>
      <c r="D30" s="59"/>
    </row>
    <row r="31" spans="1:4" ht="18.95" customHeight="1" x14ac:dyDescent="0.4">
      <c r="A31" s="7" t="s">
        <v>70</v>
      </c>
      <c r="B31" s="19"/>
      <c r="C31" s="58"/>
      <c r="D31" s="59"/>
    </row>
    <row r="32" spans="1:4" ht="18.95" customHeight="1" x14ac:dyDescent="0.4">
      <c r="A32" s="7" t="s">
        <v>71</v>
      </c>
      <c r="B32" s="19"/>
      <c r="C32" s="58"/>
      <c r="D32" s="59"/>
    </row>
    <row r="33" spans="1:4" ht="18.95" customHeight="1" x14ac:dyDescent="0.4">
      <c r="A33" s="7"/>
      <c r="B33" s="50"/>
      <c r="C33" s="69"/>
      <c r="D33" s="70"/>
    </row>
    <row r="34" spans="1:4" ht="18.95" customHeight="1" x14ac:dyDescent="0.4">
      <c r="A34" s="7" t="s">
        <v>57</v>
      </c>
      <c r="B34" s="10">
        <f>SUM(B22:B33)</f>
        <v>0</v>
      </c>
      <c r="C34" s="65"/>
      <c r="D34" s="66"/>
    </row>
    <row r="35" spans="1:4" ht="18.95" customHeight="1" thickBot="1" x14ac:dyDescent="0.45"/>
    <row r="36" spans="1:4" ht="27.75" thickBot="1" x14ac:dyDescent="0.45">
      <c r="A36" s="53" t="s">
        <v>58</v>
      </c>
      <c r="B36" s="54">
        <f>B34-B17</f>
        <v>0</v>
      </c>
    </row>
  </sheetData>
  <mergeCells count="30">
    <mergeCell ref="C8:D8"/>
    <mergeCell ref="A2:D2"/>
    <mergeCell ref="C4:D4"/>
    <mergeCell ref="C5:D5"/>
    <mergeCell ref="C6:D6"/>
    <mergeCell ref="C7:D7"/>
    <mergeCell ref="C22:D22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19:D19"/>
    <mergeCell ref="C21:D21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22" workbookViewId="0">
      <selection activeCell="G50" sqref="G50"/>
    </sheetView>
  </sheetViews>
  <sheetFormatPr defaultRowHeight="20.100000000000001" customHeight="1" x14ac:dyDescent="0.4"/>
  <cols>
    <col min="1" max="1" width="13.625" style="5" customWidth="1"/>
    <col min="2" max="2" width="15.25" style="5" bestFit="1" customWidth="1"/>
    <col min="3" max="3" width="15.5" style="5" customWidth="1"/>
    <col min="4" max="4" width="13.125" style="5" customWidth="1"/>
    <col min="5" max="5" width="20.625" style="5" customWidth="1"/>
    <col min="6" max="6" width="9" style="5"/>
    <col min="7" max="7" width="9.25" style="5" bestFit="1" customWidth="1"/>
    <col min="8" max="8" width="0" style="5" hidden="1" customWidth="1"/>
    <col min="9" max="9" width="9" style="5"/>
    <col min="10" max="10" width="0" style="5" hidden="1" customWidth="1"/>
    <col min="11" max="16384" width="9" style="5"/>
  </cols>
  <sheetData>
    <row r="1" spans="1:12" ht="20.100000000000001" customHeight="1" thickBot="1" x14ac:dyDescent="0.45">
      <c r="A1" s="71" t="s">
        <v>26</v>
      </c>
      <c r="B1" s="72"/>
      <c r="C1" s="1"/>
      <c r="D1" s="1"/>
      <c r="E1" s="1"/>
    </row>
    <row r="2" spans="1:12" ht="20.100000000000001" customHeight="1" x14ac:dyDescent="0.4">
      <c r="A2" s="2"/>
      <c r="B2" s="2"/>
      <c r="C2" s="1"/>
      <c r="D2" s="1"/>
      <c r="E2" s="1"/>
    </row>
    <row r="3" spans="1:12" ht="20.100000000000001" customHeight="1" x14ac:dyDescent="0.4">
      <c r="A3" s="73" t="s">
        <v>22</v>
      </c>
      <c r="B3" s="73"/>
      <c r="C3" s="73"/>
      <c r="D3" s="73"/>
      <c r="E3" s="73"/>
    </row>
    <row r="4" spans="1:12" ht="20.100000000000001" customHeight="1" x14ac:dyDescent="0.4">
      <c r="A4" s="1"/>
      <c r="B4" s="3"/>
      <c r="C4" s="3"/>
      <c r="D4" s="3"/>
      <c r="E4" s="3"/>
    </row>
    <row r="5" spans="1:12" ht="24" x14ac:dyDescent="0.4">
      <c r="A5" s="4" t="s">
        <v>21</v>
      </c>
      <c r="B5" s="8" t="s">
        <v>23</v>
      </c>
      <c r="C5" s="8" t="s">
        <v>24</v>
      </c>
      <c r="D5" s="13" t="s">
        <v>25</v>
      </c>
      <c r="E5" s="14" t="s">
        <v>0</v>
      </c>
      <c r="F5" s="28" t="s">
        <v>33</v>
      </c>
      <c r="G5" s="28" t="s">
        <v>34</v>
      </c>
      <c r="I5" s="29" t="s">
        <v>38</v>
      </c>
      <c r="J5" s="25"/>
      <c r="K5" s="31" t="s">
        <v>37</v>
      </c>
    </row>
    <row r="6" spans="1:12" ht="20.100000000000001" customHeight="1" x14ac:dyDescent="0.4">
      <c r="A6" s="20" t="s">
        <v>3</v>
      </c>
      <c r="B6" s="21" t="s">
        <v>29</v>
      </c>
      <c r="C6" s="23">
        <f>J6</f>
        <v>725.08772130966815</v>
      </c>
      <c r="D6" s="24">
        <v>133376</v>
      </c>
      <c r="E6" s="20" t="s">
        <v>36</v>
      </c>
      <c r="F6" s="25">
        <v>84328</v>
      </c>
      <c r="G6" s="25">
        <f>SUM(D6,F6)</f>
        <v>217704</v>
      </c>
      <c r="H6" s="5">
        <f>F6/G6</f>
        <v>0.38735163341050233</v>
      </c>
      <c r="I6" s="25">
        <f>H6*K6</f>
        <v>458.44227869033182</v>
      </c>
      <c r="J6" s="25">
        <f>K6-I6</f>
        <v>725.08772130966815</v>
      </c>
      <c r="K6" s="34">
        <v>1183.53</v>
      </c>
      <c r="L6" s="5" t="s">
        <v>39</v>
      </c>
    </row>
    <row r="7" spans="1:12" ht="20.100000000000001" customHeight="1" x14ac:dyDescent="0.4">
      <c r="A7" s="20" t="s">
        <v>4</v>
      </c>
      <c r="B7" s="21" t="s">
        <v>35</v>
      </c>
      <c r="C7" s="23">
        <f t="shared" ref="C7:C17" si="0">J7</f>
        <v>567.60247158906418</v>
      </c>
      <c r="D7" s="24">
        <v>88038</v>
      </c>
      <c r="E7" s="20" t="s">
        <v>35</v>
      </c>
      <c r="F7" s="25">
        <v>50553</v>
      </c>
      <c r="G7" s="25">
        <f t="shared" ref="G7:G17" si="1">SUM(D7,F7)</f>
        <v>138591</v>
      </c>
      <c r="H7" s="5">
        <f t="shared" ref="H7:H17" si="2">F7/G7</f>
        <v>0.36476394571076043</v>
      </c>
      <c r="I7" s="25">
        <f t="shared" ref="I7:I17" si="3">H7*K7</f>
        <v>325.92752841093574</v>
      </c>
      <c r="J7" s="25">
        <f t="shared" ref="J7:J17" si="4">K7-I7</f>
        <v>567.60247158906418</v>
      </c>
      <c r="K7" s="34">
        <v>893.53</v>
      </c>
      <c r="L7" s="5" t="s">
        <v>39</v>
      </c>
    </row>
    <row r="8" spans="1:12" ht="20.100000000000001" customHeight="1" x14ac:dyDescent="0.4">
      <c r="A8" s="20" t="s">
        <v>5</v>
      </c>
      <c r="B8" s="21" t="s">
        <v>35</v>
      </c>
      <c r="C8" s="23">
        <f t="shared" si="0"/>
        <v>624.51919470216262</v>
      </c>
      <c r="D8" s="24">
        <v>99615</v>
      </c>
      <c r="E8" s="20" t="s">
        <v>35</v>
      </c>
      <c r="F8" s="25">
        <v>81138</v>
      </c>
      <c r="G8" s="25">
        <f t="shared" si="1"/>
        <v>180753</v>
      </c>
      <c r="H8" s="5">
        <f t="shared" si="2"/>
        <v>0.44888881512340045</v>
      </c>
      <c r="I8" s="25">
        <f t="shared" si="3"/>
        <v>508.68080529783742</v>
      </c>
      <c r="J8" s="25">
        <f t="shared" si="4"/>
        <v>624.51919470216262</v>
      </c>
      <c r="K8" s="34">
        <v>1133.2</v>
      </c>
      <c r="L8" s="5" t="s">
        <v>39</v>
      </c>
    </row>
    <row r="9" spans="1:12" ht="20.100000000000001" customHeight="1" x14ac:dyDescent="0.4">
      <c r="A9" s="20" t="s">
        <v>6</v>
      </c>
      <c r="B9" s="21" t="s">
        <v>35</v>
      </c>
      <c r="C9" s="23">
        <f t="shared" si="0"/>
        <v>791.19019643208503</v>
      </c>
      <c r="D9" s="24">
        <v>127939</v>
      </c>
      <c r="E9" s="20" t="s">
        <v>35</v>
      </c>
      <c r="F9" s="25">
        <v>85519</v>
      </c>
      <c r="G9" s="25">
        <f t="shared" si="1"/>
        <v>213458</v>
      </c>
      <c r="H9" s="5">
        <f t="shared" si="2"/>
        <v>0.40063619072604445</v>
      </c>
      <c r="I9" s="25">
        <f t="shared" si="3"/>
        <v>528.85980356791492</v>
      </c>
      <c r="J9" s="25">
        <f t="shared" si="4"/>
        <v>791.19019643208503</v>
      </c>
      <c r="K9" s="34">
        <v>1320.05</v>
      </c>
      <c r="L9" s="5" t="s">
        <v>39</v>
      </c>
    </row>
    <row r="10" spans="1:12" ht="20.100000000000001" customHeight="1" x14ac:dyDescent="0.4">
      <c r="A10" s="20" t="s">
        <v>7</v>
      </c>
      <c r="B10" s="21" t="s">
        <v>35</v>
      </c>
      <c r="C10" s="23">
        <f t="shared" si="0"/>
        <v>653.3448515156856</v>
      </c>
      <c r="D10" s="24">
        <v>106487</v>
      </c>
      <c r="E10" s="20" t="s">
        <v>35</v>
      </c>
      <c r="F10" s="25">
        <v>75081</v>
      </c>
      <c r="G10" s="25">
        <f t="shared" si="1"/>
        <v>181568</v>
      </c>
      <c r="H10" s="5">
        <f t="shared" si="2"/>
        <v>0.41351449594642226</v>
      </c>
      <c r="I10" s="25">
        <f t="shared" si="3"/>
        <v>460.6551484843144</v>
      </c>
      <c r="J10" s="25">
        <f t="shared" si="4"/>
        <v>653.3448515156856</v>
      </c>
      <c r="K10" s="34">
        <v>1114</v>
      </c>
      <c r="L10" s="5" t="s">
        <v>39</v>
      </c>
    </row>
    <row r="11" spans="1:12" ht="20.100000000000001" customHeight="1" x14ac:dyDescent="0.4">
      <c r="A11" s="20" t="s">
        <v>8</v>
      </c>
      <c r="B11" s="21" t="s">
        <v>35</v>
      </c>
      <c r="C11" s="23">
        <f t="shared" si="0"/>
        <v>663.17255264585492</v>
      </c>
      <c r="D11" s="22">
        <v>107235</v>
      </c>
      <c r="E11" s="20" t="s">
        <v>35</v>
      </c>
      <c r="F11" s="25">
        <v>75258</v>
      </c>
      <c r="G11" s="25">
        <f t="shared" si="1"/>
        <v>182493</v>
      </c>
      <c r="H11" s="5">
        <f t="shared" si="2"/>
        <v>0.41238842037776791</v>
      </c>
      <c r="I11" s="25">
        <f t="shared" si="3"/>
        <v>465.41744735414505</v>
      </c>
      <c r="J11" s="25">
        <f t="shared" si="4"/>
        <v>663.17255264585492</v>
      </c>
      <c r="K11" s="34">
        <v>1128.5899999999999</v>
      </c>
      <c r="L11" s="5" t="s">
        <v>39</v>
      </c>
    </row>
    <row r="12" spans="1:12" ht="20.100000000000001" customHeight="1" x14ac:dyDescent="0.4">
      <c r="A12" s="20" t="s">
        <v>9</v>
      </c>
      <c r="B12" s="21" t="s">
        <v>35</v>
      </c>
      <c r="C12" s="23">
        <f t="shared" si="0"/>
        <v>546.09590437304689</v>
      </c>
      <c r="D12" s="22">
        <v>92657</v>
      </c>
      <c r="E12" s="20" t="s">
        <v>35</v>
      </c>
      <c r="F12" s="25">
        <v>58702</v>
      </c>
      <c r="G12" s="25">
        <f t="shared" si="1"/>
        <v>151359</v>
      </c>
      <c r="H12" s="5">
        <f t="shared" si="2"/>
        <v>0.38783290058734532</v>
      </c>
      <c r="I12" s="25">
        <f t="shared" si="3"/>
        <v>345.97409562695316</v>
      </c>
      <c r="J12" s="25">
        <f t="shared" si="4"/>
        <v>546.09590437304689</v>
      </c>
      <c r="K12" s="34">
        <v>892.07</v>
      </c>
      <c r="L12" s="5" t="s">
        <v>39</v>
      </c>
    </row>
    <row r="13" spans="1:12" ht="20.100000000000001" customHeight="1" x14ac:dyDescent="0.4">
      <c r="A13" s="20" t="s">
        <v>10</v>
      </c>
      <c r="B13" s="21" t="s">
        <v>35</v>
      </c>
      <c r="C13" s="23">
        <f t="shared" si="0"/>
        <v>767.68370971729303</v>
      </c>
      <c r="D13" s="22">
        <v>168161</v>
      </c>
      <c r="E13" s="20" t="s">
        <v>35</v>
      </c>
      <c r="F13" s="25">
        <v>70496</v>
      </c>
      <c r="G13" s="25">
        <f t="shared" si="1"/>
        <v>238657</v>
      </c>
      <c r="H13" s="5">
        <f t="shared" si="2"/>
        <v>0.29538626564483755</v>
      </c>
      <c r="I13" s="25">
        <f t="shared" si="3"/>
        <v>321.82629028270696</v>
      </c>
      <c r="J13" s="25">
        <f t="shared" si="4"/>
        <v>767.68370971729303</v>
      </c>
      <c r="K13" s="34">
        <v>1089.51</v>
      </c>
      <c r="L13" s="5" t="s">
        <v>39</v>
      </c>
    </row>
    <row r="14" spans="1:12" ht="20.100000000000001" customHeight="1" x14ac:dyDescent="0.4">
      <c r="A14" s="20" t="s">
        <v>11</v>
      </c>
      <c r="B14" s="21" t="s">
        <v>35</v>
      </c>
      <c r="C14" s="23">
        <f t="shared" si="0"/>
        <v>631.09638376053056</v>
      </c>
      <c r="D14" s="22">
        <v>108385</v>
      </c>
      <c r="E14" s="20" t="s">
        <v>35</v>
      </c>
      <c r="F14" s="25">
        <v>81301</v>
      </c>
      <c r="G14" s="25">
        <f t="shared" si="1"/>
        <v>189686</v>
      </c>
      <c r="H14" s="5">
        <f t="shared" si="2"/>
        <v>0.42860833166390772</v>
      </c>
      <c r="I14" s="25">
        <f t="shared" si="3"/>
        <v>473.39361623946945</v>
      </c>
      <c r="J14" s="25">
        <f t="shared" si="4"/>
        <v>631.09638376053056</v>
      </c>
      <c r="K14" s="34">
        <v>1104.49</v>
      </c>
      <c r="L14" s="5" t="s">
        <v>39</v>
      </c>
    </row>
    <row r="15" spans="1:12" ht="20.100000000000001" customHeight="1" x14ac:dyDescent="0.4">
      <c r="A15" s="20" t="s">
        <v>12</v>
      </c>
      <c r="B15" s="21" t="s">
        <v>35</v>
      </c>
      <c r="C15" s="23">
        <f t="shared" si="0"/>
        <v>708.59582936113304</v>
      </c>
      <c r="D15" s="22">
        <v>120666</v>
      </c>
      <c r="E15" s="20" t="s">
        <v>35</v>
      </c>
      <c r="F15" s="25">
        <v>83461</v>
      </c>
      <c r="G15" s="25">
        <f t="shared" si="1"/>
        <v>204127</v>
      </c>
      <c r="H15" s="5">
        <f t="shared" si="2"/>
        <v>0.40886800864167894</v>
      </c>
      <c r="I15" s="25">
        <f t="shared" si="3"/>
        <v>490.11417063886699</v>
      </c>
      <c r="J15" s="25">
        <f t="shared" si="4"/>
        <v>708.59582936113304</v>
      </c>
      <c r="K15" s="34">
        <v>1198.71</v>
      </c>
      <c r="L15" s="5" t="s">
        <v>39</v>
      </c>
    </row>
    <row r="16" spans="1:12" ht="20.100000000000001" customHeight="1" x14ac:dyDescent="0.4">
      <c r="A16" s="20" t="s">
        <v>13</v>
      </c>
      <c r="B16" s="21" t="s">
        <v>35</v>
      </c>
      <c r="C16" s="23">
        <f t="shared" si="0"/>
        <v>627.67437069822768</v>
      </c>
      <c r="D16" s="22">
        <v>127852</v>
      </c>
      <c r="E16" s="20" t="s">
        <v>35</v>
      </c>
      <c r="F16" s="25">
        <v>77296</v>
      </c>
      <c r="G16" s="25">
        <f t="shared" si="1"/>
        <v>205148</v>
      </c>
      <c r="H16" s="5">
        <f t="shared" si="2"/>
        <v>0.37678164057168484</v>
      </c>
      <c r="I16" s="25">
        <f t="shared" si="3"/>
        <v>379.47562930177236</v>
      </c>
      <c r="J16" s="25">
        <f t="shared" si="4"/>
        <v>627.67437069822768</v>
      </c>
      <c r="K16" s="34">
        <v>1007.15</v>
      </c>
      <c r="L16" s="5" t="s">
        <v>39</v>
      </c>
    </row>
    <row r="17" spans="1:12" ht="20.100000000000001" customHeight="1" x14ac:dyDescent="0.4">
      <c r="A17" s="20" t="s">
        <v>14</v>
      </c>
      <c r="B17" s="21" t="s">
        <v>35</v>
      </c>
      <c r="C17" s="23">
        <f t="shared" si="0"/>
        <v>633.84675784577598</v>
      </c>
      <c r="D17" s="22">
        <v>122998</v>
      </c>
      <c r="E17" s="20" t="s">
        <v>35</v>
      </c>
      <c r="F17" s="26">
        <v>68347</v>
      </c>
      <c r="G17" s="27">
        <f t="shared" si="1"/>
        <v>191345</v>
      </c>
      <c r="H17" s="5">
        <f t="shared" si="2"/>
        <v>0.35719250568345134</v>
      </c>
      <c r="I17" s="27">
        <f t="shared" si="3"/>
        <v>352.21324215422402</v>
      </c>
      <c r="J17" s="27">
        <f t="shared" si="4"/>
        <v>633.84675784577598</v>
      </c>
      <c r="K17" s="33">
        <v>986.06</v>
      </c>
      <c r="L17" s="30" t="s">
        <v>39</v>
      </c>
    </row>
    <row r="18" spans="1:12" ht="20.100000000000001" customHeight="1" x14ac:dyDescent="0.4">
      <c r="A18" s="11"/>
      <c r="B18" s="12"/>
      <c r="C18" s="11"/>
      <c r="D18" s="15">
        <f>SUM(D6:D17)</f>
        <v>1403409</v>
      </c>
      <c r="E18" s="11"/>
      <c r="F18" s="25">
        <f>SUM(F6:F17)</f>
        <v>891480</v>
      </c>
      <c r="G18" s="25">
        <f>SUM(G6:G17)</f>
        <v>2294889</v>
      </c>
      <c r="I18" s="25">
        <f>SUM(I6:I17)</f>
        <v>5110.9800560494723</v>
      </c>
      <c r="J18" s="25">
        <f t="shared" ref="J18:K18" si="5">SUM(J6:J17)</f>
        <v>7939.9099439505271</v>
      </c>
      <c r="K18" s="25">
        <f t="shared" si="5"/>
        <v>13050.89</v>
      </c>
    </row>
    <row r="19" spans="1:12" ht="20.100000000000001" customHeight="1" thickBot="1" x14ac:dyDescent="0.45"/>
    <row r="20" spans="1:12" ht="20.100000000000001" customHeight="1" thickBot="1" x14ac:dyDescent="0.45">
      <c r="A20" s="71" t="s">
        <v>27</v>
      </c>
      <c r="B20" s="72"/>
      <c r="C20" s="1"/>
      <c r="D20" s="1"/>
      <c r="E20" s="1"/>
    </row>
    <row r="21" spans="1:12" ht="20.100000000000001" customHeight="1" x14ac:dyDescent="0.4">
      <c r="A21" s="2"/>
      <c r="B21" s="2"/>
      <c r="C21" s="1"/>
      <c r="D21" s="1"/>
      <c r="E21" s="1"/>
    </row>
    <row r="22" spans="1:12" ht="20.100000000000001" customHeight="1" x14ac:dyDescent="0.4">
      <c r="A22" s="73" t="s">
        <v>28</v>
      </c>
      <c r="B22" s="73"/>
      <c r="C22" s="73"/>
      <c r="D22" s="73"/>
      <c r="E22" s="73"/>
    </row>
    <row r="23" spans="1:12" ht="20.100000000000001" customHeight="1" x14ac:dyDescent="0.4">
      <c r="A23" s="1"/>
      <c r="B23" s="3"/>
      <c r="C23" s="3"/>
      <c r="D23" s="3"/>
      <c r="E23" s="3"/>
    </row>
    <row r="24" spans="1:12" ht="24" x14ac:dyDescent="0.4">
      <c r="A24" s="4" t="s">
        <v>21</v>
      </c>
      <c r="B24" s="8" t="s">
        <v>23</v>
      </c>
      <c r="C24" s="8" t="s">
        <v>24</v>
      </c>
      <c r="D24" s="13" t="s">
        <v>25</v>
      </c>
      <c r="E24" s="14" t="s">
        <v>0</v>
      </c>
      <c r="F24" s="28" t="s">
        <v>33</v>
      </c>
      <c r="G24" s="28" t="s">
        <v>34</v>
      </c>
      <c r="I24" s="29" t="s">
        <v>38</v>
      </c>
      <c r="J24" s="25"/>
      <c r="K24" s="31" t="s">
        <v>37</v>
      </c>
    </row>
    <row r="25" spans="1:12" ht="20.100000000000001" customHeight="1" x14ac:dyDescent="0.4">
      <c r="A25" s="20" t="s">
        <v>16</v>
      </c>
      <c r="B25" s="21" t="s">
        <v>29</v>
      </c>
      <c r="C25" s="23">
        <f t="shared" ref="C25:C29" si="6">J25</f>
        <v>747.1648039982415</v>
      </c>
      <c r="D25" s="24">
        <v>143923</v>
      </c>
      <c r="E25" s="20" t="s">
        <v>36</v>
      </c>
      <c r="F25" s="25">
        <v>72172</v>
      </c>
      <c r="G25" s="25">
        <f>SUM(D25,F25)</f>
        <v>216095</v>
      </c>
      <c r="H25" s="5">
        <f>F25/G25</f>
        <v>0.33398273907309284</v>
      </c>
      <c r="I25" s="25">
        <f>H25*K25</f>
        <v>374.67519600175842</v>
      </c>
      <c r="J25" s="25">
        <f>K25-I25</f>
        <v>747.1648039982415</v>
      </c>
      <c r="K25" s="34">
        <v>1121.8399999999999</v>
      </c>
      <c r="L25" s="5" t="s">
        <v>39</v>
      </c>
    </row>
    <row r="26" spans="1:12" ht="20.100000000000001" customHeight="1" x14ac:dyDescent="0.4">
      <c r="A26" s="20" t="s">
        <v>17</v>
      </c>
      <c r="B26" s="21" t="s">
        <v>35</v>
      </c>
      <c r="C26" s="23">
        <f t="shared" si="6"/>
        <v>725.46051893835511</v>
      </c>
      <c r="D26" s="24">
        <v>114707</v>
      </c>
      <c r="E26" s="20" t="s">
        <v>35</v>
      </c>
      <c r="F26" s="25">
        <v>49378</v>
      </c>
      <c r="G26" s="25">
        <f t="shared" ref="G26:G36" si="7">SUM(D26,F26)</f>
        <v>164085</v>
      </c>
      <c r="H26" s="5">
        <f t="shared" ref="H26:H29" si="8">F26/G26</f>
        <v>0.30092939634945304</v>
      </c>
      <c r="I26" s="25">
        <f t="shared" ref="I26:I29" si="9">H26*K26</f>
        <v>312.28948106164489</v>
      </c>
      <c r="J26" s="25">
        <f t="shared" ref="J26:J29" si="10">K26-I26</f>
        <v>725.46051893835511</v>
      </c>
      <c r="K26" s="34">
        <v>1037.75</v>
      </c>
      <c r="L26" s="5" t="s">
        <v>39</v>
      </c>
    </row>
    <row r="27" spans="1:12" ht="20.100000000000001" customHeight="1" x14ac:dyDescent="0.4">
      <c r="A27" s="20" t="s">
        <v>18</v>
      </c>
      <c r="B27" s="21" t="s">
        <v>35</v>
      </c>
      <c r="C27" s="23">
        <f t="shared" si="6"/>
        <v>727.79902773687388</v>
      </c>
      <c r="D27" s="24">
        <v>127294</v>
      </c>
      <c r="E27" s="20" t="s">
        <v>35</v>
      </c>
      <c r="F27" s="25">
        <v>79831</v>
      </c>
      <c r="G27" s="25">
        <f t="shared" si="7"/>
        <v>207125</v>
      </c>
      <c r="H27" s="5">
        <f t="shared" si="8"/>
        <v>0.38542426071213037</v>
      </c>
      <c r="I27" s="25">
        <f t="shared" si="9"/>
        <v>456.43097226312614</v>
      </c>
      <c r="J27" s="25">
        <f t="shared" si="10"/>
        <v>727.79902773687388</v>
      </c>
      <c r="K27" s="34">
        <v>1184.23</v>
      </c>
      <c r="L27" s="5" t="s">
        <v>39</v>
      </c>
    </row>
    <row r="28" spans="1:12" ht="20.100000000000001" customHeight="1" x14ac:dyDescent="0.4">
      <c r="A28" s="20" t="s">
        <v>19</v>
      </c>
      <c r="B28" s="21" t="s">
        <v>35</v>
      </c>
      <c r="C28" s="23">
        <f t="shared" si="6"/>
        <v>802.10538888318513</v>
      </c>
      <c r="D28" s="24">
        <v>150202</v>
      </c>
      <c r="E28" s="20" t="s">
        <v>35</v>
      </c>
      <c r="F28" s="25">
        <v>93303</v>
      </c>
      <c r="G28" s="25">
        <f t="shared" si="7"/>
        <v>243505</v>
      </c>
      <c r="H28" s="5">
        <f t="shared" si="8"/>
        <v>0.38316667008890987</v>
      </c>
      <c r="I28" s="25">
        <f t="shared" si="9"/>
        <v>498.25461111681477</v>
      </c>
      <c r="J28" s="25">
        <f t="shared" si="10"/>
        <v>802.10538888318513</v>
      </c>
      <c r="K28" s="34">
        <v>1300.3599999999999</v>
      </c>
      <c r="L28" s="5" t="s">
        <v>39</v>
      </c>
    </row>
    <row r="29" spans="1:12" ht="20.100000000000001" customHeight="1" x14ac:dyDescent="0.4">
      <c r="A29" s="20" t="s">
        <v>20</v>
      </c>
      <c r="B29" s="21" t="s">
        <v>35</v>
      </c>
      <c r="C29" s="23">
        <f t="shared" si="6"/>
        <v>862.56192747141745</v>
      </c>
      <c r="D29" s="24">
        <v>174245</v>
      </c>
      <c r="E29" s="20" t="s">
        <v>35</v>
      </c>
      <c r="F29" s="25">
        <v>96986</v>
      </c>
      <c r="G29" s="25">
        <f t="shared" si="7"/>
        <v>271231</v>
      </c>
      <c r="H29" s="5">
        <f t="shared" si="8"/>
        <v>0.35757712060936986</v>
      </c>
      <c r="I29" s="25">
        <f t="shared" si="9"/>
        <v>480.10807252858268</v>
      </c>
      <c r="J29" s="25">
        <f t="shared" si="10"/>
        <v>862.56192747141745</v>
      </c>
      <c r="K29" s="34">
        <v>1342.67</v>
      </c>
      <c r="L29" s="5" t="s">
        <v>39</v>
      </c>
    </row>
    <row r="30" spans="1:12" ht="20.100000000000001" customHeight="1" x14ac:dyDescent="0.4">
      <c r="A30" s="20"/>
      <c r="B30" s="21"/>
      <c r="C30" s="23"/>
      <c r="D30" s="22"/>
      <c r="E30" s="20"/>
      <c r="F30" s="25"/>
      <c r="G30" s="25">
        <f t="shared" si="7"/>
        <v>0</v>
      </c>
      <c r="I30" s="25"/>
      <c r="J30" s="25"/>
      <c r="K30" s="34"/>
      <c r="L30" s="5" t="s">
        <v>39</v>
      </c>
    </row>
    <row r="31" spans="1:12" ht="20.100000000000001" customHeight="1" x14ac:dyDescent="0.4">
      <c r="A31" s="20"/>
      <c r="B31" s="21"/>
      <c r="C31" s="23"/>
      <c r="D31" s="22"/>
      <c r="E31" s="20"/>
      <c r="F31" s="25"/>
      <c r="G31" s="25">
        <f t="shared" si="7"/>
        <v>0</v>
      </c>
      <c r="I31" s="25"/>
      <c r="J31" s="25"/>
      <c r="K31" s="32"/>
      <c r="L31" s="5" t="s">
        <v>39</v>
      </c>
    </row>
    <row r="32" spans="1:12" ht="20.100000000000001" customHeight="1" x14ac:dyDescent="0.4">
      <c r="A32" s="20"/>
      <c r="B32" s="21"/>
      <c r="C32" s="23"/>
      <c r="D32" s="22"/>
      <c r="E32" s="20"/>
      <c r="F32" s="25"/>
      <c r="G32" s="25">
        <f t="shared" si="7"/>
        <v>0</v>
      </c>
      <c r="I32" s="25"/>
      <c r="J32" s="25"/>
      <c r="K32" s="32"/>
      <c r="L32" s="5" t="s">
        <v>39</v>
      </c>
    </row>
    <row r="33" spans="1:12" ht="20.100000000000001" customHeight="1" x14ac:dyDescent="0.4">
      <c r="A33" s="20"/>
      <c r="B33" s="21"/>
      <c r="C33" s="23"/>
      <c r="D33" s="22"/>
      <c r="E33" s="20"/>
      <c r="F33" s="25"/>
      <c r="G33" s="25">
        <f t="shared" si="7"/>
        <v>0</v>
      </c>
      <c r="I33" s="25"/>
      <c r="J33" s="25"/>
      <c r="K33" s="32"/>
      <c r="L33" s="5" t="s">
        <v>39</v>
      </c>
    </row>
    <row r="34" spans="1:12" ht="20.100000000000001" customHeight="1" x14ac:dyDescent="0.4">
      <c r="A34" s="20"/>
      <c r="B34" s="21"/>
      <c r="C34" s="23"/>
      <c r="D34" s="22"/>
      <c r="E34" s="20"/>
      <c r="F34" s="25"/>
      <c r="G34" s="25">
        <f t="shared" si="7"/>
        <v>0</v>
      </c>
      <c r="I34" s="25"/>
      <c r="J34" s="25"/>
      <c r="K34" s="32"/>
      <c r="L34" s="5" t="s">
        <v>39</v>
      </c>
    </row>
    <row r="35" spans="1:12" ht="20.100000000000001" customHeight="1" x14ac:dyDescent="0.4">
      <c r="A35" s="20"/>
      <c r="B35" s="21"/>
      <c r="C35" s="23"/>
      <c r="D35" s="22"/>
      <c r="E35" s="20"/>
      <c r="F35" s="25"/>
      <c r="G35" s="25">
        <f t="shared" si="7"/>
        <v>0</v>
      </c>
      <c r="I35" s="25"/>
      <c r="J35" s="25"/>
      <c r="K35" s="32"/>
      <c r="L35" s="5" t="s">
        <v>39</v>
      </c>
    </row>
    <row r="36" spans="1:12" ht="20.100000000000001" customHeight="1" x14ac:dyDescent="0.4">
      <c r="A36" s="20"/>
      <c r="B36" s="21"/>
      <c r="C36" s="23"/>
      <c r="D36" s="22"/>
      <c r="E36" s="20"/>
      <c r="F36" s="26"/>
      <c r="G36" s="27">
        <f t="shared" si="7"/>
        <v>0</v>
      </c>
      <c r="I36" s="27"/>
      <c r="J36" s="27"/>
      <c r="K36" s="33"/>
      <c r="L36" s="30" t="s">
        <v>39</v>
      </c>
    </row>
    <row r="37" spans="1:12" ht="20.100000000000001" customHeight="1" x14ac:dyDescent="0.4">
      <c r="A37" s="11"/>
      <c r="B37" s="12"/>
      <c r="C37" s="11"/>
      <c r="D37" s="15">
        <f>SUM(D25:D36)</f>
        <v>710371</v>
      </c>
      <c r="E37" s="11"/>
      <c r="F37" s="25">
        <f>SUM(F25:F36)</f>
        <v>391670</v>
      </c>
      <c r="G37" s="25">
        <f>SUM(G25:G36)</f>
        <v>1102041</v>
      </c>
      <c r="I37" s="25">
        <f>SUM(I25:I36)</f>
        <v>2121.7583329719273</v>
      </c>
      <c r="J37" s="25">
        <f t="shared" ref="J37:K37" si="11">SUM(J25:J36)</f>
        <v>3865.0916670280731</v>
      </c>
      <c r="K37" s="25">
        <f t="shared" si="11"/>
        <v>5986.85</v>
      </c>
    </row>
    <row r="38" spans="1:12" ht="20.100000000000001" customHeight="1" thickBot="1" x14ac:dyDescent="0.45"/>
    <row r="39" spans="1:12" ht="20.100000000000001" customHeight="1" thickBot="1" x14ac:dyDescent="0.45">
      <c r="A39" s="16" t="s">
        <v>30</v>
      </c>
      <c r="B39" s="17" t="s">
        <v>31</v>
      </c>
      <c r="C39" s="17"/>
      <c r="D39" s="18"/>
      <c r="E39" s="8" t="s">
        <v>32</v>
      </c>
      <c r="F39" s="28" t="s">
        <v>33</v>
      </c>
      <c r="G39" s="28" t="s">
        <v>34</v>
      </c>
    </row>
    <row r="40" spans="1:12" ht="20.100000000000001" customHeight="1" x14ac:dyDescent="0.4">
      <c r="E40" s="19">
        <v>1057683</v>
      </c>
      <c r="F40" s="26">
        <v>871595</v>
      </c>
      <c r="G40" s="27">
        <f>SUM(E40,F40)</f>
        <v>1929278</v>
      </c>
    </row>
    <row r="41" spans="1:12" ht="20.100000000000001" customHeight="1" x14ac:dyDescent="0.4">
      <c r="F41" s="25">
        <f>SUM(F40)</f>
        <v>871595</v>
      </c>
      <c r="G41" s="25">
        <f>SUM(G40)</f>
        <v>1929278</v>
      </c>
    </row>
    <row r="42" spans="1:12" ht="20.100000000000001" customHeight="1" thickBot="1" x14ac:dyDescent="0.45"/>
    <row r="43" spans="1:12" ht="20.100000000000001" customHeight="1" x14ac:dyDescent="0.4">
      <c r="B43" s="35" t="s">
        <v>40</v>
      </c>
      <c r="C43" s="36"/>
      <c r="D43" s="37">
        <f>SUM(D6:D10)</f>
        <v>555455</v>
      </c>
      <c r="E43" s="36"/>
      <c r="F43" s="38" t="s">
        <v>43</v>
      </c>
      <c r="G43" s="37">
        <f>SUM(F6:F10)</f>
        <v>376619</v>
      </c>
    </row>
    <row r="44" spans="1:12" ht="20.100000000000001" customHeight="1" x14ac:dyDescent="0.4">
      <c r="B44" s="39" t="s">
        <v>41</v>
      </c>
      <c r="C44" s="40"/>
      <c r="D44" s="41">
        <f>SUM(D25:D29)</f>
        <v>710371</v>
      </c>
      <c r="E44" s="40"/>
      <c r="F44" s="42" t="s">
        <v>43</v>
      </c>
      <c r="G44" s="41">
        <f>SUM(F25:F29)</f>
        <v>391670</v>
      </c>
    </row>
    <row r="45" spans="1:12" ht="20.100000000000001" customHeight="1" x14ac:dyDescent="0.4">
      <c r="B45" s="39" t="s">
        <v>42</v>
      </c>
      <c r="C45" s="40"/>
      <c r="D45" s="41">
        <f>D44-D43</f>
        <v>154916</v>
      </c>
      <c r="E45" s="40"/>
      <c r="F45" s="42"/>
      <c r="G45" s="41">
        <f>G44-G43</f>
        <v>15051</v>
      </c>
    </row>
    <row r="46" spans="1:12" ht="20.100000000000001" customHeight="1" x14ac:dyDescent="0.4">
      <c r="B46" s="39"/>
      <c r="C46" s="40"/>
      <c r="D46" s="40"/>
      <c r="E46" s="40"/>
      <c r="F46" s="42" t="s">
        <v>44</v>
      </c>
      <c r="G46" s="40"/>
    </row>
    <row r="47" spans="1:12" ht="20.100000000000001" customHeight="1" x14ac:dyDescent="0.4">
      <c r="B47" s="39" t="s">
        <v>45</v>
      </c>
      <c r="C47" s="40"/>
      <c r="D47" s="43">
        <f>D45/5</f>
        <v>30983.200000000001</v>
      </c>
      <c r="E47" s="40"/>
      <c r="F47" s="42"/>
      <c r="G47" s="43">
        <f>G45/5</f>
        <v>3010.2</v>
      </c>
    </row>
    <row r="48" spans="1:12" ht="20.100000000000001" customHeight="1" x14ac:dyDescent="0.4">
      <c r="B48" s="39"/>
      <c r="C48" s="40"/>
      <c r="D48" s="40"/>
      <c r="E48" s="40"/>
      <c r="F48" s="42"/>
      <c r="G48" s="40"/>
    </row>
    <row r="49" spans="2:7" ht="20.100000000000001" customHeight="1" thickBot="1" x14ac:dyDescent="0.45">
      <c r="B49" s="44" t="s">
        <v>46</v>
      </c>
      <c r="C49" s="45"/>
      <c r="D49" s="46">
        <f>D47*12</f>
        <v>371798.4</v>
      </c>
      <c r="E49" s="45"/>
      <c r="F49" s="47"/>
      <c r="G49" s="46">
        <f>G47*12</f>
        <v>36122.399999999994</v>
      </c>
    </row>
  </sheetData>
  <mergeCells count="4">
    <mergeCell ref="A1:B1"/>
    <mergeCell ref="A3:E3"/>
    <mergeCell ref="A20:B20"/>
    <mergeCell ref="A22:E22"/>
  </mergeCells>
  <phoneticPr fontId="6"/>
  <pageMargins left="0.7" right="0.7" top="0.75" bottom="0.75" header="0.3" footer="0.3"/>
  <pageSetup paperSize="9" scale="77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電気料金</vt:lpstr>
      <vt:lpstr>燃料費</vt:lpstr>
      <vt:lpstr>食糧費</vt:lpstr>
      <vt:lpstr>ガソリン</vt:lpstr>
      <vt:lpstr>食糧費!Print_Area</vt:lpstr>
      <vt:lpstr>電気料金!Print_Area</vt:lpstr>
      <vt:lpstr>燃料費!Print_Area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薮内　敬大</cp:lastModifiedBy>
  <cp:lastPrinted>2023-10-13T00:52:08Z</cp:lastPrinted>
  <dcterms:modified xsi:type="dcterms:W3CDTF">2023-10-18T02:06:30Z</dcterms:modified>
</cp:coreProperties>
</file>