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上下水道課\上下水道課(企画より7月16日以降のTeraStationのデータ)\★役場内\企画財政課\R5\R6.1月\240118【企画財政課】公営企業に係る経営比較分析表（令和４年度決算）の分析等について（依頼）\02　回答\"/>
    </mc:Choice>
  </mc:AlternateContent>
  <workbookProtection workbookAlgorithmName="SHA-512" workbookHashValue="pRX5kf+kRQp90nVhRAqN9CEkGNz/tNnckLFYYOPKXzZnXNeBE++Ori3JQPumH2lYM5snm9uRYQoyPnEJputfbg==" workbookSaltValue="wRLCZzWK5LHfkVgYfwaDEQ==" workbookSpinCount="100000" lockStructure="1"/>
  <bookViews>
    <workbookView xWindow="0" yWindow="0" windowWidth="20490" windowHeight="73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<sst xmlns="http://schemas.openxmlformats.org/spreadsheetml/2006/main" count="233" uniqueCount="118">
  <si>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</si>
  <si>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</si>
  <si>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</si>
  <si>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</si>
  <si>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</si>
  <si>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</si>
  <si>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</si>
  <si>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</si>
  <si>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</si>
  <si>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</si>
  <si>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</si>
  <si>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</si>
  <si>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</si>
  <si>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</si>
  <si>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</si>
  <si>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</si>
  <si>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</si>
  <si>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</si>
  <si>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</si>
  <si>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</si>
  <si>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</si>
  <si>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</si>
  <si>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</si>
  <si>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</si>
  <si>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</si>
  <si>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</si>
  <si>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</si>
  <si>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</si>
  <si>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</si>
  <si>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</si>
  <si>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</si>
  <si>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</si>
  <si>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</si>
  <si>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</si>
  <si>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</si>
  <si>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</si>
  <si>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</si>
  <si>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</si>
  <si>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</si>
  <si>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</si>
  <si>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</si>
  <si>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</si>
  <si>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</si>
  <si>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</si>
  <si>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</si>
  <si>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</si>
  <si>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</si>
  <si>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</si>
  <si>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</si>
  <si>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</si>
  <si>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</si>
  <si>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</si>
  <si>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</si>
  <si>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</si>
  <si>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</si>
  <si>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</si>
  <si>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</si>
  <si>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</si>
  <si>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</si>
  <si>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</si>
  <si>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</si>
  <si>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</si>
  <si>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</si>
  <si>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</si>
  <si>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</si>
  <si>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</si>
  <si>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</si>
  <si>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</si>
  <si>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</si>
  <si>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</si>
  <si>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</si>
  <si>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</si>
  <si>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</si>
  <si>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</si>
  <si>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</si>
  <si>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</si>
  <si>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</si>
  <si>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</si>
  <si>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</si>
  <si>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</si>
  <si>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</si>
  <si>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</si>
  <si>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</si>
  <si>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</si>
  <si>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</si>
  <si>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</si>
  <si>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</si>
  <si>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</si>
  <si>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</si>
  <si>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</si>
  <si>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</si>
  <si>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</si>
  <si>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</si>
  <si>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</si>
  <si>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</si>
  <si>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</si>
  <si>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井手町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</si>
  <si>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</si>
  <si>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</si>
  <si>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</si>
  <si>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</si>
  <si>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</si>
  <si>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</si>
  <si>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</si>
  <si>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</si>
  <si>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</si>
  <si>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</si>
  <si>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</si>
  <si>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</si>
  <si>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</si>
  <si>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</si>
  <si>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</si>
  <si>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</si>
  <si>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</si>
  <si>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</si>
  <si>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③「管路更新率」は、管路の更新ペースが把握できる指標です。類似団体に比べて低く、管路の老朽化が進んでいるものの、なかなか管路の更新ができていない状況です。今後は、財政状況をみながらではありますが、老朽化した施設や管路について計画的に更新を行う予定です。</t>
    <phoneticPr fontId="4"/>
  </si>
  <si>
    <t>　平成28年度に財政の健全化に向け、「井手町上下水道事業経営等審議会」を設置。その後、審議会及び議会での審議を経て、平成29年度に約20年ぶりに平均改定率14％となる水道料金の改定を実施しました。
　今後は中長期的な視点から水道事業における既存施設の効率化による更なる経費削減等に努めつつ、老朽化する施設・管路の更新を計画的に実施し、引き続き「有収率」や「管路更新率」の向上に取り組む予定です。</t>
    <phoneticPr fontId="4"/>
  </si>
  <si>
    <t>・①「収益的収支比率」は、単年度の収支で黒字であれば100%以上となる指標です。平成29年度に水道料金の改定を実施し、過去から経費削減に努めてきたことにより、100%を下回っているが類似団体平均及び全国平均を上回る結果となりました。
・④「企業債残高対給水収益比率」は、企業債残高の割合を示す指標です。企業債の新規発行の抑制等により、今のところ、類似団体に比べて低い状況ですが、今後施設更新に伴い企業債が必要となった場合、財務状況の悪化が懸念されます。
・⑤「料金回収率」は、100%以上であれば健全な指標です。平成29年度に水道料金の改定を実施したものの100%を下回っており、全国的に給水収益が減少傾向にある中で、今後も引き続き費用の削減や収益性の向上に努めます。
・⑥「給水原価」は、有収水量（料金の対象となった水量）1㎥あたりにかかる費用を表す指標です。令和4年度の有収水量は前年度に比べ減少。経年で見ても人口減少等の影響により減少傾向となっています。以前より経費削減に努めているため、類似団体と比べて低く、概ね一定しています。
・⑦「施設利用率」は、高いほど健全な指標です。給水人口の減少等の影響を受けていることから、類似団体平均値を下回っており、給水能力に余裕が生じている状況です。
・⑧「有収率」は、100%に近いほど施設の稼働が収益に反映されている指標です。平成30年度に対象区域における石綿管の布設替えが完了した結果、有収率が向上。漏水やメーター不感等の影響は無いと思われますが、今後も適正な維持管理に努め、有収率の向上に取り組む予定です。</t>
    <rPh sb="84" eb="8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</si>
</sst>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1.1200000000000001</c:v>
                </c:pt>
                <c:pt idx="2">
                  <c:v>1.26</c:v>
                </c:pt>
                <c:pt idx="3" formatCode="#,##0.00;&quot;△&quot;#,##0.00">
                  <c:v>0</c:v>
                </c:pt>
                <c:pt idx="4" formatCode="#,##0.00;&quot;△&quot;#,##0.00">
                  <c:v>0</c:v>
                </c:pt>
              </c:numCache>
            </c:numRef>
          </c:val>
          <c:extLst>
            <c:ext xmlns:c16="http://schemas.microsoft.com/office/drawing/2014/chart" uri="{C3380CC4-5D6E-409C-BE32-E72D297353CC}">
              <c16:uniqueId val="{00000000-EF2C-4742-8BCA-ADF4FB1BBF7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EF2C-4742-8BCA-ADF4FB1BBF7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45.35</c:v>
                </c:pt>
                <c:pt idx="1">
                  <c:v>44.94</c:v>
                </c:pt>
                <c:pt idx="2">
                  <c:v>47.79</c:v>
                </c:pt>
                <c:pt idx="3">
                  <c:v>48.05</c:v>
                </c:pt>
                <c:pt idx="4">
                  <c:v>48.38</c:v>
                </c:pt>
              </c:numCache>
            </c:numRef>
          </c:val>
          <c:extLst>
            <c:ext xmlns:c16="http://schemas.microsoft.com/office/drawing/2014/chart" uri="{C3380CC4-5D6E-409C-BE32-E72D297353CC}">
              <c16:uniqueId val="{00000000-E528-4BDC-8BDF-002CF6F0E4C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E528-4BDC-8BDF-002CF6F0E4C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96.35</c:v>
                </c:pt>
                <c:pt idx="1">
                  <c:v>96.17</c:v>
                </c:pt>
                <c:pt idx="2">
                  <c:v>93.55</c:v>
                </c:pt>
                <c:pt idx="3">
                  <c:v>90.27</c:v>
                </c:pt>
                <c:pt idx="4">
                  <c:v>86.42</c:v>
                </c:pt>
              </c:numCache>
            </c:numRef>
          </c:val>
          <c:extLst>
            <c:ext xmlns:c16="http://schemas.microsoft.com/office/drawing/2014/chart" uri="{C3380CC4-5D6E-409C-BE32-E72D297353CC}">
              <c16:uniqueId val="{00000000-7A51-45B6-8A34-90EC251E8F9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7A51-45B6-8A34-90EC251E8F9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128.88</c:v>
                </c:pt>
                <c:pt idx="1">
                  <c:v>90.85</c:v>
                </c:pt>
                <c:pt idx="2">
                  <c:v>105.11</c:v>
                </c:pt>
                <c:pt idx="3">
                  <c:v>106.43</c:v>
                </c:pt>
                <c:pt idx="4">
                  <c:v>97.14</c:v>
                </c:pt>
              </c:numCache>
            </c:numRef>
          </c:val>
          <c:extLst>
            <c:ext xmlns:c16="http://schemas.microsoft.com/office/drawing/2014/chart" uri="{C3380CC4-5D6E-409C-BE32-E72D297353CC}">
              <c16:uniqueId val="{00000000-1E3F-4137-9BF3-152254240F3B}"/>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1E3F-4137-9BF3-152254240F3B}"/>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8C-480E-B2CE-74F4D49075B1}"/>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8C-480E-B2CE-74F4D49075B1}"/>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46F-4C4F-A67A-18D821062EFB}"/>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6F-4C4F-A67A-18D821062EFB}"/>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075-4215-A2E3-51539BACFA0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075-4215-A2E3-51539BACFA0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EB-4DAC-8D86-16180DAACEC3}"/>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EB-4DAC-8D86-16180DAACEC3}"/>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230.25</c:v>
                </c:pt>
                <c:pt idx="1">
                  <c:v>215.04</c:v>
                </c:pt>
                <c:pt idx="2">
                  <c:v>209.17</c:v>
                </c:pt>
                <c:pt idx="3">
                  <c:v>208.66</c:v>
                </c:pt>
                <c:pt idx="4">
                  <c:v>216.31</c:v>
                </c:pt>
              </c:numCache>
            </c:numRef>
          </c:val>
          <c:extLst>
            <c:ext xmlns:c16="http://schemas.microsoft.com/office/drawing/2014/chart" uri="{C3380CC4-5D6E-409C-BE32-E72D297353CC}">
              <c16:uniqueId val="{00000000-EF2C-488E-A80C-0B75F3EF11F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EF2C-488E-A80C-0B75F3EF11F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103.42</c:v>
                </c:pt>
                <c:pt idx="1">
                  <c:v>90.04</c:v>
                </c:pt>
                <c:pt idx="2">
                  <c:v>90.09</c:v>
                </c:pt>
                <c:pt idx="3">
                  <c:v>99.35</c:v>
                </c:pt>
                <c:pt idx="4">
                  <c:v>86.31</c:v>
                </c:pt>
              </c:numCache>
            </c:numRef>
          </c:val>
          <c:extLst>
            <c:ext xmlns:c16="http://schemas.microsoft.com/office/drawing/2014/chart" uri="{C3380CC4-5D6E-409C-BE32-E72D297353CC}">
              <c16:uniqueId val="{00000000-152C-4C42-B189-17E0A072407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152C-4C42-B189-17E0A072407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160.01</c:v>
                </c:pt>
                <c:pt idx="1">
                  <c:v>183.24</c:v>
                </c:pt>
                <c:pt idx="2">
                  <c:v>187.1</c:v>
                </c:pt>
                <c:pt idx="3">
                  <c:v>169.45</c:v>
                </c:pt>
                <c:pt idx="4">
                  <c:v>174.96</c:v>
                </c:pt>
              </c:numCache>
            </c:numRef>
          </c:val>
          <c:extLst>
            <c:ext xmlns:c16="http://schemas.microsoft.com/office/drawing/2014/chart" uri="{C3380CC4-5D6E-409C-BE32-E72D297353CC}">
              <c16:uniqueId val="{00000000-8EB0-4683-B703-81AB60750EF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8EB0-4683-B703-81AB60750EF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row>
    <row r="3" spans="1:7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row>
    <row r="4" spans="1:7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0" t="str">
        <f>データ!H6</f>
        <v>京都府　井手町</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8" t="s">
        <v>1</v>
      </c>
      <c r="C7" s="58"/>
      <c r="D7" s="58"/>
      <c r="E7" s="58"/>
      <c r="F7" s="58"/>
      <c r="G7" s="58"/>
      <c r="H7" s="58"/>
      <c r="I7" s="58" t="s">
        <v>2</v>
      </c>
      <c r="J7" s="58"/>
      <c r="K7" s="58"/>
      <c r="L7" s="58"/>
      <c r="M7" s="58"/>
      <c r="N7" s="58"/>
      <c r="O7" s="58"/>
      <c r="P7" s="58" t="s">
        <v>3</v>
      </c>
      <c r="Q7" s="58"/>
      <c r="R7" s="58"/>
      <c r="S7" s="58"/>
      <c r="T7" s="58"/>
      <c r="U7" s="58"/>
      <c r="V7" s="58"/>
      <c r="W7" s="58" t="s">
        <v>4</v>
      </c>
      <c r="X7" s="58"/>
      <c r="Y7" s="58"/>
      <c r="Z7" s="58"/>
      <c r="AA7" s="58"/>
      <c r="AB7" s="58"/>
      <c r="AC7" s="58"/>
      <c r="AD7" s="58" t="s">
        <v>5</v>
      </c>
      <c r="AE7" s="58"/>
      <c r="AF7" s="58"/>
      <c r="AG7" s="58"/>
      <c r="AH7" s="58"/>
      <c r="AI7" s="58"/>
      <c r="AJ7" s="58"/>
      <c r="AK7" s="2"/>
      <c r="AL7" s="58" t="s">
        <v>6</v>
      </c>
      <c r="AM7" s="58"/>
      <c r="AN7" s="58"/>
      <c r="AO7" s="58"/>
      <c r="AP7" s="58"/>
      <c r="AQ7" s="58"/>
      <c r="AR7" s="58"/>
      <c r="AS7" s="58"/>
      <c r="AT7" s="58" t="s">
        <v>7</v>
      </c>
      <c r="AU7" s="58"/>
      <c r="AV7" s="58"/>
      <c r="AW7" s="58"/>
      <c r="AX7" s="58"/>
      <c r="AY7" s="58"/>
      <c r="AZ7" s="58"/>
      <c r="BA7" s="58"/>
      <c r="BB7" s="58" t="s">
        <v>8</v>
      </c>
      <c r="BC7" s="58"/>
      <c r="BD7" s="58"/>
      <c r="BE7" s="58"/>
      <c r="BF7" s="58"/>
      <c r="BG7" s="58"/>
      <c r="BH7" s="58"/>
      <c r="BI7" s="58"/>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水道事業</v>
      </c>
      <c r="J8" s="66"/>
      <c r="K8" s="66"/>
      <c r="L8" s="66"/>
      <c r="M8" s="66"/>
      <c r="N8" s="66"/>
      <c r="O8" s="66"/>
      <c r="P8" s="66" t="str">
        <f>データ!$K$6</f>
        <v>簡易水道事業</v>
      </c>
      <c r="Q8" s="66"/>
      <c r="R8" s="66"/>
      <c r="S8" s="66"/>
      <c r="T8" s="66"/>
      <c r="U8" s="66"/>
      <c r="V8" s="66"/>
      <c r="W8" s="66" t="str">
        <f>データ!$L$6</f>
        <v>D3</v>
      </c>
      <c r="X8" s="66"/>
      <c r="Y8" s="66"/>
      <c r="Z8" s="66"/>
      <c r="AA8" s="66"/>
      <c r="AB8" s="66"/>
      <c r="AC8" s="66"/>
      <c r="AD8" s="66" t="str">
        <f>データ!$M$6</f>
        <v>非設置</v>
      </c>
      <c r="AE8" s="66"/>
      <c r="AF8" s="66"/>
      <c r="AG8" s="66"/>
      <c r="AH8" s="66"/>
      <c r="AI8" s="66"/>
      <c r="AJ8" s="66"/>
      <c r="AK8" s="2"/>
      <c r="AL8" s="55">
        <f>データ!$R$6</f>
        <v>7009</v>
      </c>
      <c r="AM8" s="55"/>
      <c r="AN8" s="55"/>
      <c r="AO8" s="55"/>
      <c r="AP8" s="55"/>
      <c r="AQ8" s="55"/>
      <c r="AR8" s="55"/>
      <c r="AS8" s="55"/>
      <c r="AT8" s="45">
        <f>データ!$S$6</f>
        <v>18.04</v>
      </c>
      <c r="AU8" s="45"/>
      <c r="AV8" s="45"/>
      <c r="AW8" s="45"/>
      <c r="AX8" s="45"/>
      <c r="AY8" s="45"/>
      <c r="AZ8" s="45"/>
      <c r="BA8" s="45"/>
      <c r="BB8" s="45">
        <f>データ!$T$6</f>
        <v>388.53</v>
      </c>
      <c r="BC8" s="45"/>
      <c r="BD8" s="45"/>
      <c r="BE8" s="45"/>
      <c r="BF8" s="45"/>
      <c r="BG8" s="45"/>
      <c r="BH8" s="45"/>
      <c r="BI8" s="45"/>
      <c r="BJ8" s="3"/>
      <c r="BK8" s="3"/>
      <c r="BL8" s="67" t="s">
        <v>10</v>
      </c>
      <c r="BM8" s="68"/>
      <c r="BN8" s="56" t="s">
        <v>11</v>
      </c>
      <c r="BO8" s="56"/>
      <c r="BP8" s="56"/>
      <c r="BQ8" s="56"/>
      <c r="BR8" s="56"/>
      <c r="BS8" s="56"/>
      <c r="BT8" s="56"/>
      <c r="BU8" s="56"/>
      <c r="BV8" s="56"/>
      <c r="BW8" s="56"/>
      <c r="BX8" s="56"/>
      <c r="BY8" s="57"/>
    </row>
    <row r="9" spans="1:78" ht="18.75" customHeight="1" x14ac:dyDescent="0.15">
      <c r="A9" s="2"/>
      <c r="B9" s="58" t="s">
        <v>12</v>
      </c>
      <c r="C9" s="58"/>
      <c r="D9" s="58"/>
      <c r="E9" s="58"/>
      <c r="F9" s="58"/>
      <c r="G9" s="58"/>
      <c r="H9" s="58"/>
      <c r="I9" s="58" t="s">
        <v>13</v>
      </c>
      <c r="J9" s="58"/>
      <c r="K9" s="58"/>
      <c r="L9" s="58"/>
      <c r="M9" s="58"/>
      <c r="N9" s="58"/>
      <c r="O9" s="58"/>
      <c r="P9" s="58" t="s">
        <v>14</v>
      </c>
      <c r="Q9" s="58"/>
      <c r="R9" s="58"/>
      <c r="S9" s="58"/>
      <c r="T9" s="58"/>
      <c r="U9" s="58"/>
      <c r="V9" s="58"/>
      <c r="W9" s="58" t="s">
        <v>15</v>
      </c>
      <c r="X9" s="58"/>
      <c r="Y9" s="58"/>
      <c r="Z9" s="58"/>
      <c r="AA9" s="58"/>
      <c r="AB9" s="58"/>
      <c r="AC9" s="58"/>
      <c r="AD9" s="2"/>
      <c r="AE9" s="2"/>
      <c r="AF9" s="2"/>
      <c r="AG9" s="2"/>
      <c r="AH9" s="3"/>
      <c r="AI9" s="2"/>
      <c r="AJ9" s="2"/>
      <c r="AK9" s="2"/>
      <c r="AL9" s="58" t="s">
        <v>16</v>
      </c>
      <c r="AM9" s="58"/>
      <c r="AN9" s="58"/>
      <c r="AO9" s="58"/>
      <c r="AP9" s="58"/>
      <c r="AQ9" s="58"/>
      <c r="AR9" s="58"/>
      <c r="AS9" s="58"/>
      <c r="AT9" s="58" t="s">
        <v>17</v>
      </c>
      <c r="AU9" s="58"/>
      <c r="AV9" s="58"/>
      <c r="AW9" s="58"/>
      <c r="AX9" s="58"/>
      <c r="AY9" s="58"/>
      <c r="AZ9" s="58"/>
      <c r="BA9" s="58"/>
      <c r="BB9" s="58" t="s">
        <v>18</v>
      </c>
      <c r="BC9" s="58"/>
      <c r="BD9" s="58"/>
      <c r="BE9" s="58"/>
      <c r="BF9" s="58"/>
      <c r="BG9" s="58"/>
      <c r="BH9" s="58"/>
      <c r="BI9" s="58"/>
      <c r="BJ9" s="3"/>
      <c r="BK9" s="3"/>
      <c r="BL9" s="59" t="s">
        <v>19</v>
      </c>
      <c r="BM9" s="60"/>
      <c r="BN9" s="61" t="s">
        <v>20</v>
      </c>
      <c r="BO9" s="61"/>
      <c r="BP9" s="61"/>
      <c r="BQ9" s="61"/>
      <c r="BR9" s="61"/>
      <c r="BS9" s="61"/>
      <c r="BT9" s="61"/>
      <c r="BU9" s="61"/>
      <c r="BV9" s="61"/>
      <c r="BW9" s="61"/>
      <c r="BX9" s="61"/>
      <c r="BY9" s="6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28.85</v>
      </c>
      <c r="Q10" s="45"/>
      <c r="R10" s="45"/>
      <c r="S10" s="45"/>
      <c r="T10" s="45"/>
      <c r="U10" s="45"/>
      <c r="V10" s="45"/>
      <c r="W10" s="55">
        <f>データ!$Q$6</f>
        <v>2866</v>
      </c>
      <c r="X10" s="55"/>
      <c r="Y10" s="55"/>
      <c r="Z10" s="55"/>
      <c r="AA10" s="55"/>
      <c r="AB10" s="55"/>
      <c r="AC10" s="55"/>
      <c r="AD10" s="2"/>
      <c r="AE10" s="2"/>
      <c r="AF10" s="2"/>
      <c r="AG10" s="2"/>
      <c r="AH10" s="2"/>
      <c r="AI10" s="2"/>
      <c r="AJ10" s="2"/>
      <c r="AK10" s="2"/>
      <c r="AL10" s="55">
        <f>データ!$U$6</f>
        <v>2029</v>
      </c>
      <c r="AM10" s="55"/>
      <c r="AN10" s="55"/>
      <c r="AO10" s="55"/>
      <c r="AP10" s="55"/>
      <c r="AQ10" s="55"/>
      <c r="AR10" s="55"/>
      <c r="AS10" s="55"/>
      <c r="AT10" s="45">
        <f>データ!$V$6</f>
        <v>0.56999999999999995</v>
      </c>
      <c r="AU10" s="45"/>
      <c r="AV10" s="45"/>
      <c r="AW10" s="45"/>
      <c r="AX10" s="45"/>
      <c r="AY10" s="45"/>
      <c r="AZ10" s="45"/>
      <c r="BA10" s="45"/>
      <c r="BB10" s="45">
        <f>データ!$W$6</f>
        <v>3559.65</v>
      </c>
      <c r="BC10" s="45"/>
      <c r="BD10" s="45"/>
      <c r="BE10" s="45"/>
      <c r="BF10" s="45"/>
      <c r="BG10" s="45"/>
      <c r="BH10" s="45"/>
      <c r="BI10" s="45"/>
      <c r="BJ10" s="2"/>
      <c r="BK10" s="2"/>
      <c r="BL10" s="46" t="s">
        <v>21</v>
      </c>
      <c r="BM10" s="47"/>
      <c r="BN10" s="48" t="s">
        <v>22</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x14ac:dyDescent="0.15">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36" t="s">
        <v>25</v>
      </c>
      <c r="BM14" s="37"/>
      <c r="BN14" s="37"/>
      <c r="BO14" s="37"/>
      <c r="BP14" s="37"/>
      <c r="BQ14" s="37"/>
      <c r="BR14" s="37"/>
      <c r="BS14" s="37"/>
      <c r="BT14" s="37"/>
      <c r="BU14" s="37"/>
      <c r="BV14" s="37"/>
      <c r="BW14" s="37"/>
      <c r="BX14" s="37"/>
      <c r="BY14" s="37"/>
      <c r="BZ14" s="38"/>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9"/>
      <c r="BM15" s="40"/>
      <c r="BN15" s="40"/>
      <c r="BO15" s="40"/>
      <c r="BP15" s="40"/>
      <c r="BQ15" s="40"/>
      <c r="BR15" s="40"/>
      <c r="BS15" s="40"/>
      <c r="BT15" s="40"/>
      <c r="BU15" s="40"/>
      <c r="BV15" s="40"/>
      <c r="BW15" s="40"/>
      <c r="BX15" s="40"/>
      <c r="BY15" s="40"/>
      <c r="BZ15" s="41"/>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6" t="s">
        <v>26</v>
      </c>
      <c r="BM45" s="37"/>
      <c r="BN45" s="37"/>
      <c r="BO45" s="37"/>
      <c r="BP45" s="37"/>
      <c r="BQ45" s="37"/>
      <c r="BR45" s="37"/>
      <c r="BS45" s="37"/>
      <c r="BT45" s="37"/>
      <c r="BU45" s="37"/>
      <c r="BV45" s="37"/>
      <c r="BW45" s="37"/>
      <c r="BX45" s="37"/>
      <c r="BY45" s="37"/>
      <c r="BZ45" s="38"/>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9"/>
      <c r="BM46" s="40"/>
      <c r="BN46" s="40"/>
      <c r="BO46" s="40"/>
      <c r="BP46" s="40"/>
      <c r="BQ46" s="40"/>
      <c r="BR46" s="40"/>
      <c r="BS46" s="40"/>
      <c r="BT46" s="40"/>
      <c r="BU46" s="40"/>
      <c r="BV46" s="40"/>
      <c r="BW46" s="40"/>
      <c r="BX46" s="40"/>
      <c r="BY46" s="40"/>
      <c r="BZ46" s="41"/>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0" t="s">
        <v>115</v>
      </c>
      <c r="BM47" s="31"/>
      <c r="BN47" s="31"/>
      <c r="BO47" s="31"/>
      <c r="BP47" s="31"/>
      <c r="BQ47" s="31"/>
      <c r="BR47" s="31"/>
      <c r="BS47" s="31"/>
      <c r="BT47" s="31"/>
      <c r="BU47" s="31"/>
      <c r="BV47" s="31"/>
      <c r="BW47" s="31"/>
      <c r="BX47" s="31"/>
      <c r="BY47" s="31"/>
      <c r="BZ47" s="3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0"/>
      <c r="BM48" s="31"/>
      <c r="BN48" s="31"/>
      <c r="BO48" s="31"/>
      <c r="BP48" s="31"/>
      <c r="BQ48" s="31"/>
      <c r="BR48" s="31"/>
      <c r="BS48" s="31"/>
      <c r="BT48" s="31"/>
      <c r="BU48" s="31"/>
      <c r="BV48" s="31"/>
      <c r="BW48" s="31"/>
      <c r="BX48" s="31"/>
      <c r="BY48" s="31"/>
      <c r="BZ48" s="3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0"/>
      <c r="BM49" s="31"/>
      <c r="BN49" s="31"/>
      <c r="BO49" s="31"/>
      <c r="BP49" s="31"/>
      <c r="BQ49" s="31"/>
      <c r="BR49" s="31"/>
      <c r="BS49" s="31"/>
      <c r="BT49" s="31"/>
      <c r="BU49" s="31"/>
      <c r="BV49" s="31"/>
      <c r="BW49" s="31"/>
      <c r="BX49" s="31"/>
      <c r="BY49" s="31"/>
      <c r="BZ49" s="3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0"/>
      <c r="BM50" s="31"/>
      <c r="BN50" s="31"/>
      <c r="BO50" s="31"/>
      <c r="BP50" s="31"/>
      <c r="BQ50" s="31"/>
      <c r="BR50" s="31"/>
      <c r="BS50" s="31"/>
      <c r="BT50" s="31"/>
      <c r="BU50" s="31"/>
      <c r="BV50" s="31"/>
      <c r="BW50" s="31"/>
      <c r="BX50" s="31"/>
      <c r="BY50" s="31"/>
      <c r="BZ50" s="3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0"/>
      <c r="BM51" s="31"/>
      <c r="BN51" s="31"/>
      <c r="BO51" s="31"/>
      <c r="BP51" s="31"/>
      <c r="BQ51" s="31"/>
      <c r="BR51" s="31"/>
      <c r="BS51" s="31"/>
      <c r="BT51" s="31"/>
      <c r="BU51" s="31"/>
      <c r="BV51" s="31"/>
      <c r="BW51" s="31"/>
      <c r="BX51" s="31"/>
      <c r="BY51" s="31"/>
      <c r="BZ51" s="3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0"/>
      <c r="BM52" s="31"/>
      <c r="BN52" s="31"/>
      <c r="BO52" s="31"/>
      <c r="BP52" s="31"/>
      <c r="BQ52" s="31"/>
      <c r="BR52" s="31"/>
      <c r="BS52" s="31"/>
      <c r="BT52" s="31"/>
      <c r="BU52" s="31"/>
      <c r="BV52" s="31"/>
      <c r="BW52" s="31"/>
      <c r="BX52" s="31"/>
      <c r="BY52" s="31"/>
      <c r="BZ52" s="3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0"/>
      <c r="BM53" s="31"/>
      <c r="BN53" s="31"/>
      <c r="BO53" s="31"/>
      <c r="BP53" s="31"/>
      <c r="BQ53" s="31"/>
      <c r="BR53" s="31"/>
      <c r="BS53" s="31"/>
      <c r="BT53" s="31"/>
      <c r="BU53" s="31"/>
      <c r="BV53" s="31"/>
      <c r="BW53" s="31"/>
      <c r="BX53" s="31"/>
      <c r="BY53" s="31"/>
      <c r="BZ53" s="3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0"/>
      <c r="BM54" s="31"/>
      <c r="BN54" s="31"/>
      <c r="BO54" s="31"/>
      <c r="BP54" s="31"/>
      <c r="BQ54" s="31"/>
      <c r="BR54" s="31"/>
      <c r="BS54" s="31"/>
      <c r="BT54" s="31"/>
      <c r="BU54" s="31"/>
      <c r="BV54" s="31"/>
      <c r="BW54" s="31"/>
      <c r="BX54" s="31"/>
      <c r="BY54" s="31"/>
      <c r="BZ54" s="3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0"/>
      <c r="BM55" s="31"/>
      <c r="BN55" s="31"/>
      <c r="BO55" s="31"/>
      <c r="BP55" s="31"/>
      <c r="BQ55" s="31"/>
      <c r="BR55" s="31"/>
      <c r="BS55" s="31"/>
      <c r="BT55" s="31"/>
      <c r="BU55" s="31"/>
      <c r="BV55" s="31"/>
      <c r="BW55" s="31"/>
      <c r="BX55" s="31"/>
      <c r="BY55" s="31"/>
      <c r="BZ55" s="3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0"/>
      <c r="BM56" s="31"/>
      <c r="BN56" s="31"/>
      <c r="BO56" s="31"/>
      <c r="BP56" s="31"/>
      <c r="BQ56" s="31"/>
      <c r="BR56" s="31"/>
      <c r="BS56" s="31"/>
      <c r="BT56" s="31"/>
      <c r="BU56" s="31"/>
      <c r="BV56" s="31"/>
      <c r="BW56" s="31"/>
      <c r="BX56" s="31"/>
      <c r="BY56" s="31"/>
      <c r="BZ56" s="3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0"/>
      <c r="BM57" s="31"/>
      <c r="BN57" s="31"/>
      <c r="BO57" s="31"/>
      <c r="BP57" s="31"/>
      <c r="BQ57" s="31"/>
      <c r="BR57" s="31"/>
      <c r="BS57" s="31"/>
      <c r="BT57" s="31"/>
      <c r="BU57" s="31"/>
      <c r="BV57" s="31"/>
      <c r="BW57" s="31"/>
      <c r="BX57" s="31"/>
      <c r="BY57" s="31"/>
      <c r="BZ57" s="3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0"/>
      <c r="BM58" s="31"/>
      <c r="BN58" s="31"/>
      <c r="BO58" s="31"/>
      <c r="BP58" s="31"/>
      <c r="BQ58" s="31"/>
      <c r="BR58" s="31"/>
      <c r="BS58" s="31"/>
      <c r="BT58" s="31"/>
      <c r="BU58" s="31"/>
      <c r="BV58" s="31"/>
      <c r="BW58" s="31"/>
      <c r="BX58" s="31"/>
      <c r="BY58" s="31"/>
      <c r="BZ58" s="3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0"/>
      <c r="BM59" s="31"/>
      <c r="BN59" s="31"/>
      <c r="BO59" s="31"/>
      <c r="BP59" s="31"/>
      <c r="BQ59" s="31"/>
      <c r="BR59" s="31"/>
      <c r="BS59" s="31"/>
      <c r="BT59" s="31"/>
      <c r="BU59" s="31"/>
      <c r="BV59" s="31"/>
      <c r="BW59" s="31"/>
      <c r="BX59" s="31"/>
      <c r="BY59" s="31"/>
      <c r="BZ59" s="32"/>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0"/>
      <c r="BM60" s="31"/>
      <c r="BN60" s="31"/>
      <c r="BO60" s="31"/>
      <c r="BP60" s="31"/>
      <c r="BQ60" s="31"/>
      <c r="BR60" s="31"/>
      <c r="BS60" s="31"/>
      <c r="BT60" s="31"/>
      <c r="BU60" s="31"/>
      <c r="BV60" s="31"/>
      <c r="BW60" s="31"/>
      <c r="BX60" s="31"/>
      <c r="BY60" s="31"/>
      <c r="BZ60" s="32"/>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0"/>
      <c r="BM61" s="31"/>
      <c r="BN61" s="31"/>
      <c r="BO61" s="31"/>
      <c r="BP61" s="31"/>
      <c r="BQ61" s="31"/>
      <c r="BR61" s="31"/>
      <c r="BS61" s="31"/>
      <c r="BT61" s="31"/>
      <c r="BU61" s="31"/>
      <c r="BV61" s="31"/>
      <c r="BW61" s="31"/>
      <c r="BX61" s="31"/>
      <c r="BY61" s="31"/>
      <c r="BZ61" s="3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0"/>
      <c r="BM62" s="31"/>
      <c r="BN62" s="31"/>
      <c r="BO62" s="31"/>
      <c r="BP62" s="31"/>
      <c r="BQ62" s="31"/>
      <c r="BR62" s="31"/>
      <c r="BS62" s="31"/>
      <c r="BT62" s="31"/>
      <c r="BU62" s="31"/>
      <c r="BV62" s="31"/>
      <c r="BW62" s="31"/>
      <c r="BX62" s="31"/>
      <c r="BY62" s="31"/>
      <c r="BZ62" s="3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6" t="s">
        <v>28</v>
      </c>
      <c r="BM64" s="37"/>
      <c r="BN64" s="37"/>
      <c r="BO64" s="37"/>
      <c r="BP64" s="37"/>
      <c r="BQ64" s="37"/>
      <c r="BR64" s="37"/>
      <c r="BS64" s="37"/>
      <c r="BT64" s="37"/>
      <c r="BU64" s="37"/>
      <c r="BV64" s="37"/>
      <c r="BW64" s="37"/>
      <c r="BX64" s="37"/>
      <c r="BY64" s="37"/>
      <c r="BZ64" s="38"/>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9"/>
      <c r="BM65" s="40"/>
      <c r="BN65" s="40"/>
      <c r="BO65" s="40"/>
      <c r="BP65" s="40"/>
      <c r="BQ65" s="40"/>
      <c r="BR65" s="40"/>
      <c r="BS65" s="40"/>
      <c r="BT65" s="40"/>
      <c r="BU65" s="40"/>
      <c r="BV65" s="40"/>
      <c r="BW65" s="40"/>
      <c r="BX65" s="40"/>
      <c r="BY65" s="40"/>
      <c r="BZ65" s="41"/>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0" t="s">
        <v>116</v>
      </c>
      <c r="BM66" s="31"/>
      <c r="BN66" s="31"/>
      <c r="BO66" s="31"/>
      <c r="BP66" s="31"/>
      <c r="BQ66" s="31"/>
      <c r="BR66" s="31"/>
      <c r="BS66" s="31"/>
      <c r="BT66" s="31"/>
      <c r="BU66" s="31"/>
      <c r="BV66" s="31"/>
      <c r="BW66" s="31"/>
      <c r="BX66" s="31"/>
      <c r="BY66" s="31"/>
      <c r="BZ66" s="3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0"/>
      <c r="BM67" s="31"/>
      <c r="BN67" s="31"/>
      <c r="BO67" s="31"/>
      <c r="BP67" s="31"/>
      <c r="BQ67" s="31"/>
      <c r="BR67" s="31"/>
      <c r="BS67" s="31"/>
      <c r="BT67" s="31"/>
      <c r="BU67" s="31"/>
      <c r="BV67" s="31"/>
      <c r="BW67" s="31"/>
      <c r="BX67" s="31"/>
      <c r="BY67" s="31"/>
      <c r="BZ67" s="3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0"/>
      <c r="BM68" s="31"/>
      <c r="BN68" s="31"/>
      <c r="BO68" s="31"/>
      <c r="BP68" s="31"/>
      <c r="BQ68" s="31"/>
      <c r="BR68" s="31"/>
      <c r="BS68" s="31"/>
      <c r="BT68" s="31"/>
      <c r="BU68" s="31"/>
      <c r="BV68" s="31"/>
      <c r="BW68" s="31"/>
      <c r="BX68" s="31"/>
      <c r="BY68" s="31"/>
      <c r="BZ68" s="3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0"/>
      <c r="BM69" s="31"/>
      <c r="BN69" s="31"/>
      <c r="BO69" s="31"/>
      <c r="BP69" s="31"/>
      <c r="BQ69" s="31"/>
      <c r="BR69" s="31"/>
      <c r="BS69" s="31"/>
      <c r="BT69" s="31"/>
      <c r="BU69" s="31"/>
      <c r="BV69" s="31"/>
      <c r="BW69" s="31"/>
      <c r="BX69" s="31"/>
      <c r="BY69" s="31"/>
      <c r="BZ69" s="3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0"/>
      <c r="BM70" s="31"/>
      <c r="BN70" s="31"/>
      <c r="BO70" s="31"/>
      <c r="BP70" s="31"/>
      <c r="BQ70" s="31"/>
      <c r="BR70" s="31"/>
      <c r="BS70" s="31"/>
      <c r="BT70" s="31"/>
      <c r="BU70" s="31"/>
      <c r="BV70" s="31"/>
      <c r="BW70" s="31"/>
      <c r="BX70" s="31"/>
      <c r="BY70" s="31"/>
      <c r="BZ70" s="3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0"/>
      <c r="BM71" s="31"/>
      <c r="BN71" s="31"/>
      <c r="BO71" s="31"/>
      <c r="BP71" s="31"/>
      <c r="BQ71" s="31"/>
      <c r="BR71" s="31"/>
      <c r="BS71" s="31"/>
      <c r="BT71" s="31"/>
      <c r="BU71" s="31"/>
      <c r="BV71" s="31"/>
      <c r="BW71" s="31"/>
      <c r="BX71" s="31"/>
      <c r="BY71" s="31"/>
      <c r="BZ71" s="3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0"/>
      <c r="BM72" s="31"/>
      <c r="BN72" s="31"/>
      <c r="BO72" s="31"/>
      <c r="BP72" s="31"/>
      <c r="BQ72" s="31"/>
      <c r="BR72" s="31"/>
      <c r="BS72" s="31"/>
      <c r="BT72" s="31"/>
      <c r="BU72" s="31"/>
      <c r="BV72" s="31"/>
      <c r="BW72" s="31"/>
      <c r="BX72" s="31"/>
      <c r="BY72" s="31"/>
      <c r="BZ72" s="3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0"/>
      <c r="BM73" s="31"/>
      <c r="BN73" s="31"/>
      <c r="BO73" s="31"/>
      <c r="BP73" s="31"/>
      <c r="BQ73" s="31"/>
      <c r="BR73" s="31"/>
      <c r="BS73" s="31"/>
      <c r="BT73" s="31"/>
      <c r="BU73" s="31"/>
      <c r="BV73" s="31"/>
      <c r="BW73" s="31"/>
      <c r="BX73" s="31"/>
      <c r="BY73" s="31"/>
      <c r="BZ73" s="3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0"/>
      <c r="BM74" s="31"/>
      <c r="BN74" s="31"/>
      <c r="BO74" s="31"/>
      <c r="BP74" s="31"/>
      <c r="BQ74" s="31"/>
      <c r="BR74" s="31"/>
      <c r="BS74" s="31"/>
      <c r="BT74" s="31"/>
      <c r="BU74" s="31"/>
      <c r="BV74" s="31"/>
      <c r="BW74" s="31"/>
      <c r="BX74" s="31"/>
      <c r="BY74" s="31"/>
      <c r="BZ74" s="3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0"/>
      <c r="BM75" s="31"/>
      <c r="BN75" s="31"/>
      <c r="BO75" s="31"/>
      <c r="BP75" s="31"/>
      <c r="BQ75" s="31"/>
      <c r="BR75" s="31"/>
      <c r="BS75" s="31"/>
      <c r="BT75" s="31"/>
      <c r="BU75" s="31"/>
      <c r="BV75" s="31"/>
      <c r="BW75" s="31"/>
      <c r="BX75" s="31"/>
      <c r="BY75" s="31"/>
      <c r="BZ75" s="3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0"/>
      <c r="BM76" s="31"/>
      <c r="BN76" s="31"/>
      <c r="BO76" s="31"/>
      <c r="BP76" s="31"/>
      <c r="BQ76" s="31"/>
      <c r="BR76" s="31"/>
      <c r="BS76" s="31"/>
      <c r="BT76" s="31"/>
      <c r="BU76" s="31"/>
      <c r="BV76" s="31"/>
      <c r="BW76" s="31"/>
      <c r="BX76" s="31"/>
      <c r="BY76" s="31"/>
      <c r="BZ76" s="3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0"/>
      <c r="BM77" s="31"/>
      <c r="BN77" s="31"/>
      <c r="BO77" s="31"/>
      <c r="BP77" s="31"/>
      <c r="BQ77" s="31"/>
      <c r="BR77" s="31"/>
      <c r="BS77" s="31"/>
      <c r="BT77" s="31"/>
      <c r="BU77" s="31"/>
      <c r="BV77" s="31"/>
      <c r="BW77" s="31"/>
      <c r="BX77" s="31"/>
      <c r="BY77" s="31"/>
      <c r="BZ77" s="3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0"/>
      <c r="BM78" s="31"/>
      <c r="BN78" s="31"/>
      <c r="BO78" s="31"/>
      <c r="BP78" s="31"/>
      <c r="BQ78" s="31"/>
      <c r="BR78" s="31"/>
      <c r="BS78" s="31"/>
      <c r="BT78" s="31"/>
      <c r="BU78" s="31"/>
      <c r="BV78" s="31"/>
      <c r="BW78" s="31"/>
      <c r="BX78" s="31"/>
      <c r="BY78" s="31"/>
      <c r="BZ78" s="3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0"/>
      <c r="BM79" s="31"/>
      <c r="BN79" s="31"/>
      <c r="BO79" s="31"/>
      <c r="BP79" s="31"/>
      <c r="BQ79" s="31"/>
      <c r="BR79" s="31"/>
      <c r="BS79" s="31"/>
      <c r="BT79" s="31"/>
      <c r="BU79" s="31"/>
      <c r="BV79" s="31"/>
      <c r="BW79" s="31"/>
      <c r="BX79" s="31"/>
      <c r="BY79" s="31"/>
      <c r="BZ79" s="3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0"/>
      <c r="BM80" s="31"/>
      <c r="BN80" s="31"/>
      <c r="BO80" s="31"/>
      <c r="BP80" s="31"/>
      <c r="BQ80" s="31"/>
      <c r="BR80" s="31"/>
      <c r="BS80" s="31"/>
      <c r="BT80" s="31"/>
      <c r="BU80" s="31"/>
      <c r="BV80" s="31"/>
      <c r="BW80" s="31"/>
      <c r="BX80" s="31"/>
      <c r="BY80" s="31"/>
      <c r="BZ80" s="3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0"/>
      <c r="BM81" s="31"/>
      <c r="BN81" s="31"/>
      <c r="BO81" s="31"/>
      <c r="BP81" s="31"/>
      <c r="BQ81" s="31"/>
      <c r="BR81" s="31"/>
      <c r="BS81" s="31"/>
      <c r="BT81" s="31"/>
      <c r="BU81" s="31"/>
      <c r="BV81" s="31"/>
      <c r="BW81" s="31"/>
      <c r="BX81" s="31"/>
      <c r="BY81" s="31"/>
      <c r="BZ81" s="3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42</v>
      </c>
      <c r="O85" s="13" t="str">
        <f>データ!EN6</f>
        <v>【0.52】</v>
      </c>
    </row>
  </sheetData>
  <sheetProtection algorithmName="SHA-512" hashValue="OpkR8H7JWeejXBDv50kK28MDC1QQ7AkIQ4IZyoR2+dBEfiIYWv+JWD1aOfwuxOaF7LUAhTpC1gyz19OKucyCsg==" saltValue="N/EdOng/rQm8I3h9ngReS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2022</v>
      </c>
      <c r="C6" s="20">
        <f t="shared" ref="C6:W6" si="3">C7</f>
        <v>263435</v>
      </c>
      <c r="D6" s="20">
        <f t="shared" si="3"/>
        <v>47</v>
      </c>
      <c r="E6" s="20">
        <f t="shared" si="3"/>
        <v>1</v>
      </c>
      <c r="F6" s="20">
        <f t="shared" si="3"/>
        <v>0</v>
      </c>
      <c r="G6" s="20">
        <f t="shared" si="3"/>
        <v>0</v>
      </c>
      <c r="H6" s="20" t="str">
        <f t="shared" si="3"/>
        <v>京都府　井手町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28.85</v>
      </c>
      <c r="Q6" s="21">
        <f t="shared" si="3"/>
        <v>2866</v>
      </c>
      <c r="R6" s="21">
        <f t="shared" si="3"/>
        <v>7009</v>
      </c>
      <c r="S6" s="21">
        <f t="shared" si="3"/>
        <v>18.04</v>
      </c>
      <c r="T6" s="21">
        <f t="shared" si="3"/>
        <v>388.53</v>
      </c>
      <c r="U6" s="21">
        <f t="shared" si="3"/>
        <v>2029</v>
      </c>
      <c r="V6" s="21">
        <f t="shared" si="3"/>
        <v>0.56999999999999995</v>
      </c>
      <c r="W6" s="21">
        <f t="shared" si="3"/>
        <v>3559.65</v>
      </c>
      <c r="X6" s="22">
        <f>IF(X7="",NA(),X7)</f>
        <v>128.88</v>
      </c>
      <c r="Y6" s="22">
        <f t="shared" ref="Y6:AG6" si="4">IF(Y7="",NA(),Y7)</f>
        <v>90.85</v>
      </c>
      <c r="Z6" s="22">
        <f t="shared" si="4"/>
        <v>105.11</v>
      </c>
      <c r="AA6" s="22">
        <f t="shared" si="4"/>
        <v>106.43</v>
      </c>
      <c r="AB6" s="22">
        <f t="shared" si="4"/>
        <v>97.14</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230.25</v>
      </c>
      <c r="BF6" s="22">
        <f t="shared" ref="BF6:BN6" si="7">IF(BF7="",NA(),BF7)</f>
        <v>215.04</v>
      </c>
      <c r="BG6" s="22">
        <f t="shared" si="7"/>
        <v>209.17</v>
      </c>
      <c r="BH6" s="22">
        <f t="shared" si="7"/>
        <v>208.66</v>
      </c>
      <c r="BI6" s="22">
        <f t="shared" si="7"/>
        <v>216.31</v>
      </c>
      <c r="BJ6" s="22">
        <f t="shared" si="7"/>
        <v>1007.7</v>
      </c>
      <c r="BK6" s="22">
        <f t="shared" si="7"/>
        <v>1018.52</v>
      </c>
      <c r="BL6" s="22">
        <f t="shared" si="7"/>
        <v>949.61</v>
      </c>
      <c r="BM6" s="22">
        <f t="shared" si="7"/>
        <v>918.84</v>
      </c>
      <c r="BN6" s="22">
        <f t="shared" si="7"/>
        <v>955.49</v>
      </c>
      <c r="BO6" s="21" t="str">
        <f>IF(BO7="","",IF(BO7="-","【-】","【"&amp;SUBSTITUTE(TEXT(BO7,"#,##0.00"),"-","△")&amp;"】"))</f>
        <v>【982.48】</v>
      </c>
      <c r="BP6" s="22">
        <f>IF(BP7="",NA(),BP7)</f>
        <v>103.42</v>
      </c>
      <c r="BQ6" s="22">
        <f t="shared" ref="BQ6:BY6" si="8">IF(BQ7="",NA(),BQ7)</f>
        <v>90.04</v>
      </c>
      <c r="BR6" s="22">
        <f t="shared" si="8"/>
        <v>90.09</v>
      </c>
      <c r="BS6" s="22">
        <f t="shared" si="8"/>
        <v>99.35</v>
      </c>
      <c r="BT6" s="22">
        <f t="shared" si="8"/>
        <v>86.31</v>
      </c>
      <c r="BU6" s="22">
        <f t="shared" si="8"/>
        <v>59.22</v>
      </c>
      <c r="BV6" s="22">
        <f t="shared" si="8"/>
        <v>58.79</v>
      </c>
      <c r="BW6" s="22">
        <f t="shared" si="8"/>
        <v>58.41</v>
      </c>
      <c r="BX6" s="22">
        <f t="shared" si="8"/>
        <v>58.27</v>
      </c>
      <c r="BY6" s="22">
        <f t="shared" si="8"/>
        <v>55.15</v>
      </c>
      <c r="BZ6" s="21" t="str">
        <f>IF(BZ7="","",IF(BZ7="-","【-】","【"&amp;SUBSTITUTE(TEXT(BZ7,"#,##0.00"),"-","△")&amp;"】"))</f>
        <v>【50.61】</v>
      </c>
      <c r="CA6" s="22">
        <f>IF(CA7="",NA(),CA7)</f>
        <v>160.01</v>
      </c>
      <c r="CB6" s="22">
        <f t="shared" ref="CB6:CJ6" si="9">IF(CB7="",NA(),CB7)</f>
        <v>183.24</v>
      </c>
      <c r="CC6" s="22">
        <f t="shared" si="9"/>
        <v>187.1</v>
      </c>
      <c r="CD6" s="22">
        <f t="shared" si="9"/>
        <v>169.45</v>
      </c>
      <c r="CE6" s="22">
        <f t="shared" si="9"/>
        <v>174.96</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45.35</v>
      </c>
      <c r="CM6" s="22">
        <f t="shared" ref="CM6:CU6" si="10">IF(CM7="",NA(),CM7)</f>
        <v>44.94</v>
      </c>
      <c r="CN6" s="22">
        <f t="shared" si="10"/>
        <v>47.79</v>
      </c>
      <c r="CO6" s="22">
        <f t="shared" si="10"/>
        <v>48.05</v>
      </c>
      <c r="CP6" s="22">
        <f t="shared" si="10"/>
        <v>48.38</v>
      </c>
      <c r="CQ6" s="22">
        <f t="shared" si="10"/>
        <v>56.76</v>
      </c>
      <c r="CR6" s="22">
        <f t="shared" si="10"/>
        <v>56.04</v>
      </c>
      <c r="CS6" s="22">
        <f t="shared" si="10"/>
        <v>58.52</v>
      </c>
      <c r="CT6" s="22">
        <f t="shared" si="10"/>
        <v>58.88</v>
      </c>
      <c r="CU6" s="22">
        <f t="shared" si="10"/>
        <v>58.16</v>
      </c>
      <c r="CV6" s="21" t="str">
        <f>IF(CV7="","",IF(CV7="-","【-】","【"&amp;SUBSTITUTE(TEXT(CV7,"#,##0.00"),"-","△")&amp;"】"))</f>
        <v>【56.15】</v>
      </c>
      <c r="CW6" s="22">
        <f>IF(CW7="",NA(),CW7)</f>
        <v>96.35</v>
      </c>
      <c r="CX6" s="22">
        <f t="shared" ref="CX6:DF6" si="11">IF(CX7="",NA(),CX7)</f>
        <v>96.17</v>
      </c>
      <c r="CY6" s="22">
        <f t="shared" si="11"/>
        <v>93.55</v>
      </c>
      <c r="CZ6" s="22">
        <f t="shared" si="11"/>
        <v>90.27</v>
      </c>
      <c r="DA6" s="22">
        <f t="shared" si="11"/>
        <v>86.42</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2">
        <f t="shared" ref="EE6:EM6" si="14">IF(EE7="",NA(),EE7)</f>
        <v>1.1200000000000001</v>
      </c>
      <c r="EF6" s="22">
        <f t="shared" si="14"/>
        <v>1.26</v>
      </c>
      <c r="EG6" s="21">
        <f t="shared" si="14"/>
        <v>0</v>
      </c>
      <c r="EH6" s="21">
        <f t="shared" si="14"/>
        <v>0</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15">
      <c r="A7" s="15"/>
      <c r="B7" s="24">
        <v>2022</v>
      </c>
      <c r="C7" s="24">
        <v>263435</v>
      </c>
      <c r="D7" s="24">
        <v>47</v>
      </c>
      <c r="E7" s="24">
        <v>1</v>
      </c>
      <c r="F7" s="24">
        <v>0</v>
      </c>
      <c r="G7" s="24">
        <v>0</v>
      </c>
      <c r="H7" s="24" t="s">
        <v>96</v>
      </c>
      <c r="I7" s="24" t="s">
        <v>97</v>
      </c>
      <c r="J7" s="24" t="s">
        <v>98</v>
      </c>
      <c r="K7" s="24" t="s">
        <v>99</v>
      </c>
      <c r="L7" s="24" t="s">
        <v>100</v>
      </c>
      <c r="M7" s="24" t="s">
        <v>101</v>
      </c>
      <c r="N7" s="25" t="s">
        <v>102</v>
      </c>
      <c r="O7" s="25" t="s">
        <v>103</v>
      </c>
      <c r="P7" s="25">
        <v>28.85</v>
      </c>
      <c r="Q7" s="25">
        <v>2866</v>
      </c>
      <c r="R7" s="25">
        <v>7009</v>
      </c>
      <c r="S7" s="25">
        <v>18.04</v>
      </c>
      <c r="T7" s="25">
        <v>388.53</v>
      </c>
      <c r="U7" s="25">
        <v>2029</v>
      </c>
      <c r="V7" s="25">
        <v>0.56999999999999995</v>
      </c>
      <c r="W7" s="25">
        <v>3559.65</v>
      </c>
      <c r="X7" s="25">
        <v>128.88</v>
      </c>
      <c r="Y7" s="25">
        <v>90.85</v>
      </c>
      <c r="Z7" s="25">
        <v>105.11</v>
      </c>
      <c r="AA7" s="25">
        <v>106.43</v>
      </c>
      <c r="AB7" s="25">
        <v>97.14</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230.25</v>
      </c>
      <c r="BF7" s="25">
        <v>215.04</v>
      </c>
      <c r="BG7" s="25">
        <v>209.17</v>
      </c>
      <c r="BH7" s="25">
        <v>208.66</v>
      </c>
      <c r="BI7" s="25">
        <v>216.31</v>
      </c>
      <c r="BJ7" s="25">
        <v>1007.7</v>
      </c>
      <c r="BK7" s="25">
        <v>1018.52</v>
      </c>
      <c r="BL7" s="25">
        <v>949.61</v>
      </c>
      <c r="BM7" s="25">
        <v>918.84</v>
      </c>
      <c r="BN7" s="25">
        <v>955.49</v>
      </c>
      <c r="BO7" s="25">
        <v>982.48</v>
      </c>
      <c r="BP7" s="25">
        <v>103.42</v>
      </c>
      <c r="BQ7" s="25">
        <v>90.04</v>
      </c>
      <c r="BR7" s="25">
        <v>90.09</v>
      </c>
      <c r="BS7" s="25">
        <v>99.35</v>
      </c>
      <c r="BT7" s="25">
        <v>86.31</v>
      </c>
      <c r="BU7" s="25">
        <v>59.22</v>
      </c>
      <c r="BV7" s="25">
        <v>58.79</v>
      </c>
      <c r="BW7" s="25">
        <v>58.41</v>
      </c>
      <c r="BX7" s="25">
        <v>58.27</v>
      </c>
      <c r="BY7" s="25">
        <v>55.15</v>
      </c>
      <c r="BZ7" s="25">
        <v>50.61</v>
      </c>
      <c r="CA7" s="25">
        <v>160.01</v>
      </c>
      <c r="CB7" s="25">
        <v>183.24</v>
      </c>
      <c r="CC7" s="25">
        <v>187.1</v>
      </c>
      <c r="CD7" s="25">
        <v>169.45</v>
      </c>
      <c r="CE7" s="25">
        <v>174.96</v>
      </c>
      <c r="CF7" s="25">
        <v>292.89999999999998</v>
      </c>
      <c r="CG7" s="25">
        <v>298.25</v>
      </c>
      <c r="CH7" s="25">
        <v>303.27999999999997</v>
      </c>
      <c r="CI7" s="25">
        <v>303.81</v>
      </c>
      <c r="CJ7" s="25">
        <v>310.26</v>
      </c>
      <c r="CK7" s="25">
        <v>320.83</v>
      </c>
      <c r="CL7" s="25">
        <v>45.35</v>
      </c>
      <c r="CM7" s="25">
        <v>44.94</v>
      </c>
      <c r="CN7" s="25">
        <v>47.79</v>
      </c>
      <c r="CO7" s="25">
        <v>48.05</v>
      </c>
      <c r="CP7" s="25">
        <v>48.38</v>
      </c>
      <c r="CQ7" s="25">
        <v>56.76</v>
      </c>
      <c r="CR7" s="25">
        <v>56.04</v>
      </c>
      <c r="CS7" s="25">
        <v>58.52</v>
      </c>
      <c r="CT7" s="25">
        <v>58.88</v>
      </c>
      <c r="CU7" s="25">
        <v>58.16</v>
      </c>
      <c r="CV7" s="25">
        <v>56.15</v>
      </c>
      <c r="CW7" s="25">
        <v>96.35</v>
      </c>
      <c r="CX7" s="25">
        <v>96.17</v>
      </c>
      <c r="CY7" s="25">
        <v>93.55</v>
      </c>
      <c r="CZ7" s="25">
        <v>90.27</v>
      </c>
      <c r="DA7" s="25">
        <v>86.42</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1.1200000000000001</v>
      </c>
      <c r="EF7" s="25">
        <v>1.26</v>
      </c>
      <c r="EG7" s="25">
        <v>0</v>
      </c>
      <c r="EH7" s="25">
        <v>0</v>
      </c>
      <c r="EI7" s="25">
        <v>0.53</v>
      </c>
      <c r="EJ7" s="25">
        <v>0.71</v>
      </c>
      <c r="EK7" s="25">
        <v>0.72</v>
      </c>
      <c r="EL7" s="25">
        <v>0.71</v>
      </c>
      <c r="EM7" s="25">
        <v>0.55000000000000004</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109</v>
      </c>
    </row>
    <row r="12" spans="1:144" x14ac:dyDescent="0.15">
      <c r="B12">
        <v>1</v>
      </c>
      <c r="C12">
        <v>1</v>
      </c>
      <c r="D12">
        <v>2</v>
      </c>
      <c r="E12">
        <v>3</v>
      </c>
      <c r="F12">
        <v>4</v>
      </c>
      <c r="G12" t="s">
        <v>110</v>
      </c>
    </row>
    <row r="13" spans="1:144" x14ac:dyDescent="0.15">
      <c r="B13" t="s">
        <v>111</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仁木　崇</cp:lastModifiedBy>
  <dcterms:created xsi:type="dcterms:W3CDTF">2023-12-05T01:06:25Z</dcterms:created>
  <dcterms:modified xsi:type="dcterms:W3CDTF">2024-01-19T02:16:03Z</dcterms:modified>
  <cp:category/>
</cp:coreProperties>
</file>